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900" yWindow="45" windowWidth="28035" windowHeight="12465" activeTab="3"/>
  </bookViews>
  <sheets>
    <sheet name="main" sheetId="1" r:id="rId1"/>
    <sheet name="TrdPrice" sheetId="2" r:id="rId2"/>
    <sheet name="IndexDivisor" sheetId="3" r:id="rId3"/>
    <sheet name="TrdDetail" sheetId="4" r:id="rId4"/>
    <sheet name="工作表3" sheetId="7" r:id="rId5"/>
  </sheets>
  <definedNames>
    <definedName name="_xlnm._FilterDatabase" localSheetId="3" hidden="1">TrdDetail!$A$1:$AL$164</definedName>
    <definedName name="來自_Tssco_的查詢_1" localSheetId="2" hidden="1">IndexDivisor!$A$39:$J$72</definedName>
    <definedName name="來自_Tssco_的查詢_2" localSheetId="2" hidden="1">IndexDivisor!$M$39:$U$72</definedName>
  </definedNames>
  <calcPr calcId="145621"/>
</workbook>
</file>

<file path=xl/calcChain.xml><?xml version="1.0" encoding="utf-8"?>
<calcChain xmlns="http://schemas.openxmlformats.org/spreadsheetml/2006/main">
  <c r="R165" i="7" l="1"/>
  <c r="Q165" i="7"/>
  <c r="R164" i="7"/>
  <c r="Q164" i="7"/>
  <c r="R163" i="7"/>
  <c r="Q163" i="7"/>
  <c r="R162" i="7"/>
  <c r="Q162" i="7"/>
  <c r="R161" i="7"/>
  <c r="Q161" i="7"/>
  <c r="R160" i="7"/>
  <c r="Q160" i="7"/>
  <c r="R159" i="7"/>
  <c r="Q159" i="7"/>
  <c r="R158" i="7"/>
  <c r="Q158" i="7"/>
  <c r="R157" i="7"/>
  <c r="Q157" i="7"/>
  <c r="R156" i="7"/>
  <c r="Q156" i="7"/>
  <c r="R155" i="7"/>
  <c r="Q155" i="7"/>
  <c r="R154" i="7"/>
  <c r="Q154" i="7"/>
  <c r="R153" i="7"/>
  <c r="Q153" i="7"/>
  <c r="R152" i="7"/>
  <c r="Q152" i="7"/>
  <c r="R151" i="7"/>
  <c r="Q151" i="7"/>
  <c r="R150" i="7"/>
  <c r="Q150" i="7"/>
  <c r="R149" i="7"/>
  <c r="Q149" i="7"/>
  <c r="R148" i="7"/>
  <c r="Q148" i="7"/>
  <c r="R147" i="7"/>
  <c r="Q147" i="7"/>
  <c r="R146" i="7"/>
  <c r="Q146" i="7"/>
  <c r="R145" i="7"/>
  <c r="Q145" i="7"/>
  <c r="R144" i="7"/>
  <c r="Q144" i="7"/>
  <c r="R143" i="7"/>
  <c r="Q143" i="7"/>
  <c r="R142" i="7"/>
  <c r="Q142" i="7"/>
  <c r="R141" i="7"/>
  <c r="Q141" i="7"/>
  <c r="R140" i="7"/>
  <c r="Q140" i="7"/>
  <c r="R139" i="7"/>
  <c r="Q139" i="7"/>
  <c r="R138" i="7"/>
  <c r="Q138" i="7"/>
  <c r="R137" i="7"/>
  <c r="Q137" i="7"/>
  <c r="R136" i="7"/>
  <c r="Q136" i="7"/>
  <c r="R135" i="7"/>
  <c r="Q135" i="7"/>
  <c r="R134" i="7"/>
  <c r="Q134" i="7"/>
  <c r="R133" i="7"/>
  <c r="Q133" i="7"/>
  <c r="R132" i="7"/>
  <c r="Q132" i="7"/>
  <c r="R131" i="7"/>
  <c r="Q131" i="7"/>
  <c r="R130" i="7"/>
  <c r="Q130" i="7"/>
  <c r="R129" i="7"/>
  <c r="Q129" i="7"/>
  <c r="R128" i="7"/>
  <c r="Q128" i="7"/>
  <c r="R127" i="7"/>
  <c r="Q127" i="7"/>
  <c r="R126" i="7"/>
  <c r="Q126" i="7"/>
  <c r="R125" i="7"/>
  <c r="Q125" i="7"/>
  <c r="R124" i="7"/>
  <c r="Q124" i="7"/>
  <c r="R123" i="7"/>
  <c r="Q123" i="7"/>
  <c r="R122" i="7"/>
  <c r="Q122" i="7"/>
  <c r="R121" i="7"/>
  <c r="Q121" i="7"/>
  <c r="R120" i="7"/>
  <c r="Q120" i="7"/>
  <c r="R119" i="7"/>
  <c r="Q119" i="7"/>
  <c r="R118" i="7"/>
  <c r="Q118" i="7"/>
  <c r="R117" i="7"/>
  <c r="Q117" i="7"/>
  <c r="R116" i="7"/>
  <c r="Q116" i="7"/>
  <c r="R115" i="7"/>
  <c r="Q115" i="7"/>
  <c r="R114" i="7"/>
  <c r="Q114" i="7"/>
  <c r="R113" i="7"/>
  <c r="Q113" i="7"/>
  <c r="R112" i="7"/>
  <c r="Q112" i="7"/>
  <c r="R111" i="7"/>
  <c r="Q111" i="7"/>
  <c r="R110" i="7"/>
  <c r="Q110" i="7"/>
  <c r="R109" i="7"/>
  <c r="Q109" i="7"/>
  <c r="R108" i="7"/>
  <c r="Q108" i="7"/>
  <c r="R107" i="7"/>
  <c r="Q107" i="7"/>
  <c r="R106" i="7"/>
  <c r="Q106" i="7"/>
  <c r="R105" i="7"/>
  <c r="Q105" i="7"/>
  <c r="R104" i="7"/>
  <c r="Q104" i="7"/>
  <c r="R103" i="7"/>
  <c r="Q103" i="7"/>
  <c r="R102" i="7"/>
  <c r="Q102" i="7"/>
  <c r="R101" i="7"/>
  <c r="Q101" i="7"/>
  <c r="R100" i="7"/>
  <c r="Q100" i="7"/>
  <c r="R99" i="7"/>
  <c r="Q99" i="7"/>
  <c r="R98" i="7"/>
  <c r="Q98" i="7"/>
  <c r="R97" i="7"/>
  <c r="Q97" i="7"/>
  <c r="R96" i="7"/>
  <c r="Q96" i="7"/>
  <c r="R95" i="7"/>
  <c r="Q95" i="7"/>
  <c r="R94" i="7"/>
  <c r="Q94" i="7"/>
  <c r="R93" i="7"/>
  <c r="Q93" i="7"/>
  <c r="R92" i="7"/>
  <c r="Q92" i="7"/>
  <c r="R91" i="7"/>
  <c r="Q91" i="7"/>
  <c r="R90" i="7"/>
  <c r="Q90" i="7"/>
  <c r="R89" i="7"/>
  <c r="Q89" i="7"/>
  <c r="R88" i="7"/>
  <c r="Q88" i="7"/>
  <c r="R87" i="7"/>
  <c r="Q87" i="7"/>
  <c r="R86" i="7"/>
  <c r="Q86" i="7"/>
  <c r="R85" i="7"/>
  <c r="Q85" i="7"/>
  <c r="R84" i="7"/>
  <c r="Q84" i="7"/>
  <c r="R83" i="7"/>
  <c r="Q83" i="7"/>
  <c r="R82" i="7"/>
  <c r="Q82" i="7"/>
  <c r="R81" i="7"/>
  <c r="Q81" i="7"/>
  <c r="R80" i="7"/>
  <c r="Q80" i="7"/>
  <c r="R79" i="7"/>
  <c r="Q79" i="7"/>
  <c r="R78" i="7"/>
  <c r="Q78" i="7"/>
  <c r="R77" i="7"/>
  <c r="Q77" i="7"/>
  <c r="R76" i="7"/>
  <c r="Q76" i="7"/>
  <c r="R75" i="7"/>
  <c r="Q75" i="7"/>
  <c r="R74" i="7"/>
  <c r="Q74" i="7"/>
  <c r="R73" i="7"/>
  <c r="Q73" i="7"/>
  <c r="R72" i="7"/>
  <c r="Q72" i="7"/>
  <c r="R71" i="7"/>
  <c r="Q7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1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4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1" i="7"/>
  <c r="P129" i="4"/>
  <c r="P130" i="4"/>
  <c r="P131" i="4"/>
  <c r="P128" i="4"/>
  <c r="Y52" i="1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78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3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43" i="4"/>
  <c r="P142" i="4"/>
  <c r="W46" i="1"/>
  <c r="Y51" i="1"/>
  <c r="W48" i="1"/>
  <c r="W47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44" i="1"/>
  <c r="X39" i="3"/>
  <c r="X40" i="3"/>
  <c r="Y39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40" i="3"/>
  <c r="Z39" i="3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AF133" i="4" s="1"/>
  <c r="G155" i="4"/>
  <c r="AF134" i="4" s="1"/>
  <c r="G156" i="4"/>
  <c r="AF135" i="4" s="1"/>
  <c r="G157" i="4"/>
  <c r="AF136" i="4" s="1"/>
  <c r="G158" i="4"/>
  <c r="AF137" i="4" s="1"/>
  <c r="G159" i="4"/>
  <c r="AF138" i="4" s="1"/>
  <c r="G160" i="4"/>
  <c r="AF139" i="4" s="1"/>
  <c r="G161" i="4"/>
  <c r="AF140" i="4" s="1"/>
  <c r="G162" i="4"/>
  <c r="AF141" i="4" s="1"/>
  <c r="G163" i="4"/>
  <c r="AF142" i="4" s="1"/>
  <c r="G164" i="4"/>
  <c r="AF143" i="4" s="1"/>
  <c r="G2" i="4"/>
  <c r="P95" i="4"/>
  <c r="P76" i="4"/>
  <c r="P77" i="4"/>
  <c r="P75" i="4"/>
  <c r="P66" i="4"/>
  <c r="P65" i="4"/>
  <c r="P56" i="4"/>
  <c r="P57" i="4"/>
  <c r="P58" i="4"/>
  <c r="P55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31" i="4"/>
  <c r="P27" i="4"/>
  <c r="P28" i="4"/>
  <c r="P29" i="4"/>
  <c r="P30" i="4"/>
  <c r="P26" i="4"/>
  <c r="P12" i="4"/>
  <c r="P13" i="4"/>
  <c r="P14" i="4"/>
  <c r="P11" i="4"/>
  <c r="P5" i="4"/>
  <c r="P6" i="4"/>
  <c r="P7" i="4"/>
  <c r="P8" i="4"/>
  <c r="P9" i="4"/>
  <c r="P10" i="4"/>
  <c r="P15" i="4"/>
  <c r="P16" i="4"/>
  <c r="P17" i="4"/>
  <c r="P18" i="4"/>
  <c r="P19" i="4"/>
  <c r="P20" i="4"/>
  <c r="P21" i="4"/>
  <c r="P22" i="4"/>
  <c r="P23" i="4"/>
  <c r="P24" i="4"/>
  <c r="P25" i="4"/>
  <c r="P48" i="4"/>
  <c r="P49" i="4"/>
  <c r="P50" i="4"/>
  <c r="P51" i="4"/>
  <c r="P52" i="4"/>
  <c r="P53" i="4"/>
  <c r="P54" i="4"/>
  <c r="P59" i="4"/>
  <c r="P60" i="4"/>
  <c r="P61" i="4"/>
  <c r="P62" i="4"/>
  <c r="P63" i="4"/>
  <c r="P64" i="4"/>
  <c r="P67" i="4"/>
  <c r="P68" i="4"/>
  <c r="P69" i="4"/>
  <c r="P70" i="4"/>
  <c r="P71" i="4"/>
  <c r="P72" i="4"/>
  <c r="P73" i="4"/>
  <c r="P74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32" i="4"/>
  <c r="P133" i="4"/>
  <c r="P134" i="4"/>
  <c r="P135" i="4"/>
  <c r="P136" i="4"/>
  <c r="P137" i="4"/>
  <c r="P138" i="4"/>
  <c r="P139" i="4"/>
  <c r="P140" i="4"/>
  <c r="P141" i="4"/>
  <c r="P161" i="4"/>
  <c r="P162" i="4"/>
  <c r="P163" i="4"/>
  <c r="P164" i="4"/>
  <c r="P4" i="4"/>
  <c r="P3" i="4"/>
  <c r="P2" i="4"/>
  <c r="Y10" i="1" l="1"/>
  <c r="Y9" i="1"/>
  <c r="T4" i="3" l="1"/>
  <c r="T5" i="3"/>
  <c r="T6" i="3"/>
  <c r="X4" i="3" s="1"/>
  <c r="Y3" i="3" s="1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" i="3"/>
  <c r="X3" i="3" s="1"/>
  <c r="Z3" i="3" l="1"/>
</calcChain>
</file>

<file path=xl/connections.xml><?xml version="1.0" encoding="utf-8"?>
<connections xmlns="http://schemas.openxmlformats.org/spreadsheetml/2006/main">
  <connection id="1" name="來自 Tssco 的查詢2" type="1" refreshedVersion="4" saveData="1">
    <dbPr connection="DSN=Tssco;UID=MD;APP=Microsoft Office 2010;WSID=TSS_J1040040;DATABASE=DBMain" command="exec Marketdata.dbo.開盤成分股檔TEJ '2017/3/1','M2800' "/>
  </connection>
  <connection id="2" name="來自 Tssco 的查詢3" type="1" refreshedVersion="4" savePassword="1" background="1" refreshOnLoad="1" saveData="1">
    <dbPr connection="DSN=Tssco;UID=MD;PWD=TsscojblMD!;APP=Microsoft Office 2010;WSID=TSS_J1040040;DATABASE=DBMain" command="execute  [FrontDeskW].[dbo].[大盤指數收盤權重] '2017/2/24','M2800'"/>
  </connection>
</connections>
</file>

<file path=xl/sharedStrings.xml><?xml version="1.0" encoding="utf-8"?>
<sst xmlns="http://schemas.openxmlformats.org/spreadsheetml/2006/main" count="2440" uniqueCount="467">
  <si>
    <t>104045</t>
  </si>
  <si>
    <t>2801</t>
  </si>
  <si>
    <t>2809</t>
  </si>
  <si>
    <t>2812</t>
  </si>
  <si>
    <t>2816</t>
  </si>
  <si>
    <t>2820</t>
  </si>
  <si>
    <t>2823</t>
  </si>
  <si>
    <t>2832</t>
  </si>
  <si>
    <t>2834</t>
  </si>
  <si>
    <t>2836</t>
  </si>
  <si>
    <t>2838</t>
  </si>
  <si>
    <t>2845</t>
  </si>
  <si>
    <t>2849</t>
  </si>
  <si>
    <t>2850</t>
  </si>
  <si>
    <t>2851</t>
  </si>
  <si>
    <t>2852</t>
  </si>
  <si>
    <t>2855</t>
  </si>
  <si>
    <t>2856</t>
  </si>
  <si>
    <t>2867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</si>
  <si>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</si>
  <si>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</si>
  <si>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</si>
  <si>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</si>
  <si>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</si>
  <si>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</si>
  <si>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</si>
  <si>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</si>
  <si>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</si>
  <si>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</si>
  <si>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</si>
  <si>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</si>
  <si>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</si>
  <si>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5880</t>
  </si>
  <si>
    <t>6005</t>
  </si>
  <si>
    <t>Code</t>
    <phoneticPr fontId="2" type="noConversion"/>
  </si>
  <si>
    <t>Last</t>
    <phoneticPr fontId="2" type="noConversion"/>
  </si>
  <si>
    <t>Bid</t>
    <phoneticPr fontId="2" type="noConversion"/>
  </si>
  <si>
    <t>Ask</t>
    <phoneticPr fontId="2" type="noConversion"/>
  </si>
  <si>
    <t>TrdDate</t>
    <phoneticPr fontId="2" type="noConversion"/>
  </si>
  <si>
    <t>TrdTime</t>
    <phoneticPr fontId="2" type="noConversion"/>
  </si>
  <si>
    <t>TxDate</t>
  </si>
  <si>
    <t>TimeTag</t>
  </si>
  <si>
    <t>Stockid</t>
  </si>
  <si>
    <t>Tick_Price</t>
  </si>
  <si>
    <t>B1_Price</t>
  </si>
  <si>
    <t>B1_Qty</t>
  </si>
  <si>
    <t>B2_Price</t>
  </si>
  <si>
    <t>B2_Qty</t>
  </si>
  <si>
    <t>B3_Price</t>
  </si>
  <si>
    <t>B3_Qty</t>
  </si>
  <si>
    <t>B4_Price</t>
  </si>
  <si>
    <t>B4_Qty</t>
  </si>
  <si>
    <t>B5_Price</t>
  </si>
  <si>
    <t>B5_Qty</t>
  </si>
  <si>
    <t>A1_Price</t>
  </si>
  <si>
    <t>A1_Qty</t>
  </si>
  <si>
    <t>A2_Price</t>
  </si>
  <si>
    <t>A2_Qty</t>
  </si>
  <si>
    <t>A3_Price</t>
  </si>
  <si>
    <t>A3_Qty</t>
  </si>
  <si>
    <t>A4_Price</t>
  </si>
  <si>
    <t>A4_Qty</t>
  </si>
  <si>
    <t>A5_Price</t>
  </si>
  <si>
    <t>A5_Qty</t>
  </si>
  <si>
    <t>Sum_Qty</t>
  </si>
  <si>
    <t>20170220 open</t>
    <phoneticPr fontId="2" type="noConversion"/>
  </si>
  <si>
    <t>ISIN Code</t>
  </si>
  <si>
    <t>產業類別</t>
  </si>
  <si>
    <t>TW0002801008</t>
  </si>
  <si>
    <t>彰銀</t>
  </si>
  <si>
    <t>17</t>
  </si>
  <si>
    <t>TW0002809001</t>
  </si>
  <si>
    <t>京城銀</t>
  </si>
  <si>
    <t>TW0002812005</t>
  </si>
  <si>
    <t>台中銀</t>
  </si>
  <si>
    <t>TW0002816006</t>
  </si>
  <si>
    <t>旺旺保</t>
  </si>
  <si>
    <t>TW0002820008</t>
  </si>
  <si>
    <t>華票</t>
  </si>
  <si>
    <t>TW0002823002</t>
  </si>
  <si>
    <t>中壽</t>
  </si>
  <si>
    <t>TW0002832003</t>
  </si>
  <si>
    <t>台產</t>
  </si>
  <si>
    <t>TW0002834009</t>
  </si>
  <si>
    <t>臺企銀</t>
  </si>
  <si>
    <t>TW0002836004</t>
  </si>
  <si>
    <t>高雄銀</t>
  </si>
  <si>
    <t>TW0002838000</t>
  </si>
  <si>
    <t>聯邦銀</t>
  </si>
  <si>
    <t>TW0002845005</t>
  </si>
  <si>
    <t>遠東銀</t>
  </si>
  <si>
    <t>TW0002849007</t>
  </si>
  <si>
    <t>安泰銀</t>
  </si>
  <si>
    <t>TW0002850005</t>
  </si>
  <si>
    <t>新產</t>
  </si>
  <si>
    <t>TW0002851003</t>
  </si>
  <si>
    <t>中再保</t>
  </si>
  <si>
    <t>TW0002852001</t>
  </si>
  <si>
    <t>第一保</t>
  </si>
  <si>
    <t>TW0002855004</t>
  </si>
  <si>
    <t>統一證</t>
  </si>
  <si>
    <t>TW0002856002</t>
  </si>
  <si>
    <t>元富證</t>
  </si>
  <si>
    <t>TW0002867009</t>
  </si>
  <si>
    <t>三商壽</t>
  </si>
  <si>
    <t>TW0002880002</t>
  </si>
  <si>
    <t>華南金</t>
  </si>
  <si>
    <t>TW0002881000</t>
  </si>
  <si>
    <t>富邦金</t>
  </si>
  <si>
    <t>TW0002882008</t>
  </si>
  <si>
    <t>國泰金</t>
  </si>
  <si>
    <t>TW0002883006</t>
  </si>
  <si>
    <t>開發金</t>
  </si>
  <si>
    <t>TW0002884004</t>
  </si>
  <si>
    <t>玉山金</t>
  </si>
  <si>
    <t>TW0002885001</t>
  </si>
  <si>
    <t>元大金</t>
  </si>
  <si>
    <t>TW0002886009</t>
  </si>
  <si>
    <t>兆豐金</t>
  </si>
  <si>
    <t>TW0002887007</t>
  </si>
  <si>
    <t>台新金</t>
  </si>
  <si>
    <t>TW0002888005</t>
  </si>
  <si>
    <t>新光金</t>
  </si>
  <si>
    <t>TW0002889003</t>
  </si>
  <si>
    <t>國票金</t>
  </si>
  <si>
    <t>TW0002890001</t>
  </si>
  <si>
    <t>永豐金</t>
  </si>
  <si>
    <t>TW0002891009</t>
  </si>
  <si>
    <t>中信金</t>
  </si>
  <si>
    <t>TW0002892007</t>
  </si>
  <si>
    <t>第一金</t>
  </si>
  <si>
    <t>TW0005880009</t>
  </si>
  <si>
    <t>合庫金</t>
  </si>
  <si>
    <t>TW0006005002</t>
  </si>
  <si>
    <t>群益證</t>
  </si>
  <si>
    <r>
      <rPr>
        <sz val="12"/>
        <color theme="0"/>
        <rFont val="新細明體"/>
        <family val="2"/>
        <charset val="136"/>
      </rPr>
      <t>使用日期</t>
    </r>
  </si>
  <si>
    <r>
      <rPr>
        <sz val="12"/>
        <color theme="0"/>
        <rFont val="新細明體"/>
        <family val="2"/>
        <charset val="136"/>
      </rPr>
      <t>成分股股票代號</t>
    </r>
  </si>
  <si>
    <r>
      <rPr>
        <sz val="12"/>
        <color theme="0"/>
        <rFont val="新細明體"/>
        <family val="2"/>
        <charset val="136"/>
      </rPr>
      <t>成分股中文名稱</t>
    </r>
  </si>
  <si>
    <r>
      <rPr>
        <sz val="12"/>
        <color theme="0"/>
        <rFont val="新細明體"/>
        <family val="2"/>
        <charset val="136"/>
      </rPr>
      <t>成分股英文名稱</t>
    </r>
  </si>
  <si>
    <r>
      <rPr>
        <sz val="12"/>
        <color theme="0"/>
        <rFont val="新細明體"/>
        <family val="2"/>
        <charset val="136"/>
      </rPr>
      <t>產業類別</t>
    </r>
  </si>
  <si>
    <r>
      <rPr>
        <sz val="12"/>
        <color theme="0"/>
        <rFont val="新細明體"/>
        <family val="2"/>
        <charset val="136"/>
      </rPr>
      <t>開盤參考價</t>
    </r>
  </si>
  <si>
    <r>
      <rPr>
        <sz val="12"/>
        <color theme="0"/>
        <rFont val="新細明體"/>
        <family val="2"/>
        <charset val="136"/>
      </rPr>
      <t>發行股數</t>
    </r>
  </si>
  <si>
    <r>
      <rPr>
        <sz val="12"/>
        <color theme="0"/>
        <rFont val="新細明體"/>
        <family val="2"/>
        <charset val="136"/>
      </rPr>
      <t>市值</t>
    </r>
  </si>
  <si>
    <r>
      <rPr>
        <sz val="12"/>
        <color theme="0"/>
        <rFont val="新細明體"/>
        <family val="2"/>
        <charset val="136"/>
      </rPr>
      <t>成分股權重</t>
    </r>
  </si>
  <si>
    <r>
      <rPr>
        <sz val="12"/>
        <color theme="1"/>
        <rFont val="新細明體"/>
        <family val="2"/>
        <charset val="136"/>
      </rPr>
      <t>彰銀</t>
    </r>
  </si>
  <si>
    <r>
      <rPr>
        <sz val="12"/>
        <color theme="1"/>
        <rFont val="新細明體"/>
        <family val="2"/>
        <charset val="136"/>
      </rPr>
      <t>京城銀</t>
    </r>
  </si>
  <si>
    <r>
      <rPr>
        <sz val="12"/>
        <color theme="1"/>
        <rFont val="新細明體"/>
        <family val="2"/>
        <charset val="136"/>
      </rPr>
      <t>台中銀</t>
    </r>
  </si>
  <si>
    <r>
      <rPr>
        <sz val="12"/>
        <color theme="1"/>
        <rFont val="新細明體"/>
        <family val="2"/>
        <charset val="136"/>
      </rPr>
      <t>旺旺保</t>
    </r>
  </si>
  <si>
    <r>
      <rPr>
        <sz val="12"/>
        <color theme="1"/>
        <rFont val="新細明體"/>
        <family val="2"/>
        <charset val="136"/>
      </rPr>
      <t>華票</t>
    </r>
  </si>
  <si>
    <r>
      <rPr>
        <sz val="12"/>
        <color theme="1"/>
        <rFont val="新細明體"/>
        <family val="2"/>
        <charset val="136"/>
      </rPr>
      <t>中壽</t>
    </r>
  </si>
  <si>
    <r>
      <rPr>
        <sz val="12"/>
        <color theme="1"/>
        <rFont val="新細明體"/>
        <family val="2"/>
        <charset val="136"/>
      </rPr>
      <t>台產</t>
    </r>
  </si>
  <si>
    <r>
      <rPr>
        <sz val="12"/>
        <color theme="1"/>
        <rFont val="新細明體"/>
        <family val="2"/>
        <charset val="136"/>
      </rPr>
      <t>臺企銀</t>
    </r>
  </si>
  <si>
    <r>
      <rPr>
        <sz val="12"/>
        <color theme="1"/>
        <rFont val="新細明體"/>
        <family val="2"/>
        <charset val="136"/>
      </rPr>
      <t>高雄銀</t>
    </r>
  </si>
  <si>
    <r>
      <rPr>
        <sz val="12"/>
        <color theme="1"/>
        <rFont val="新細明體"/>
        <family val="2"/>
        <charset val="136"/>
      </rPr>
      <t>聯邦銀</t>
    </r>
  </si>
  <si>
    <r>
      <rPr>
        <sz val="12"/>
        <color theme="1"/>
        <rFont val="新細明體"/>
        <family val="2"/>
        <charset val="136"/>
      </rPr>
      <t>遠東銀</t>
    </r>
  </si>
  <si>
    <r>
      <rPr>
        <sz val="12"/>
        <color theme="1"/>
        <rFont val="新細明體"/>
        <family val="2"/>
        <charset val="136"/>
      </rPr>
      <t>安泰銀</t>
    </r>
  </si>
  <si>
    <r>
      <rPr>
        <sz val="12"/>
        <color theme="1"/>
        <rFont val="新細明體"/>
        <family val="2"/>
        <charset val="136"/>
      </rPr>
      <t>新產</t>
    </r>
  </si>
  <si>
    <r>
      <rPr>
        <sz val="12"/>
        <color theme="1"/>
        <rFont val="新細明體"/>
        <family val="2"/>
        <charset val="136"/>
      </rPr>
      <t>中再保</t>
    </r>
  </si>
  <si>
    <r>
      <rPr>
        <sz val="12"/>
        <color theme="1"/>
        <rFont val="新細明體"/>
        <family val="2"/>
        <charset val="136"/>
      </rPr>
      <t>第一保</t>
    </r>
  </si>
  <si>
    <r>
      <rPr>
        <sz val="12"/>
        <color theme="1"/>
        <rFont val="新細明體"/>
        <family val="2"/>
        <charset val="136"/>
      </rPr>
      <t>統一證</t>
    </r>
  </si>
  <si>
    <r>
      <rPr>
        <sz val="12"/>
        <color theme="1"/>
        <rFont val="新細明體"/>
        <family val="2"/>
        <charset val="136"/>
      </rPr>
      <t>元富證</t>
    </r>
  </si>
  <si>
    <r>
      <rPr>
        <sz val="12"/>
        <color theme="1"/>
        <rFont val="新細明體"/>
        <family val="2"/>
        <charset val="136"/>
      </rPr>
      <t>三商壽</t>
    </r>
  </si>
  <si>
    <r>
      <rPr>
        <sz val="12"/>
        <color theme="1"/>
        <rFont val="新細明體"/>
        <family val="2"/>
        <charset val="136"/>
      </rPr>
      <t>華南金</t>
    </r>
  </si>
  <si>
    <r>
      <rPr>
        <sz val="12"/>
        <color theme="1"/>
        <rFont val="新細明體"/>
        <family val="2"/>
        <charset val="136"/>
      </rPr>
      <t>富邦金</t>
    </r>
  </si>
  <si>
    <r>
      <rPr>
        <sz val="12"/>
        <color theme="1"/>
        <rFont val="新細明體"/>
        <family val="2"/>
        <charset val="136"/>
      </rPr>
      <t>國泰金</t>
    </r>
  </si>
  <si>
    <r>
      <rPr>
        <sz val="12"/>
        <color theme="1"/>
        <rFont val="新細明體"/>
        <family val="2"/>
        <charset val="136"/>
      </rPr>
      <t>開發金</t>
    </r>
  </si>
  <si>
    <r>
      <rPr>
        <sz val="12"/>
        <color theme="1"/>
        <rFont val="新細明體"/>
        <family val="2"/>
        <charset val="136"/>
      </rPr>
      <t>玉山金</t>
    </r>
  </si>
  <si>
    <r>
      <rPr>
        <sz val="12"/>
        <color theme="1"/>
        <rFont val="新細明體"/>
        <family val="2"/>
        <charset val="136"/>
      </rPr>
      <t>元大金</t>
    </r>
  </si>
  <si>
    <r>
      <rPr>
        <sz val="12"/>
        <color theme="1"/>
        <rFont val="新細明體"/>
        <family val="2"/>
        <charset val="136"/>
      </rPr>
      <t>兆豐金</t>
    </r>
  </si>
  <si>
    <r>
      <rPr>
        <sz val="12"/>
        <color theme="1"/>
        <rFont val="新細明體"/>
        <family val="2"/>
        <charset val="136"/>
      </rPr>
      <t>台新金</t>
    </r>
  </si>
  <si>
    <r>
      <rPr>
        <sz val="12"/>
        <color theme="1"/>
        <rFont val="新細明體"/>
        <family val="2"/>
        <charset val="136"/>
      </rPr>
      <t>新光金</t>
    </r>
  </si>
  <si>
    <r>
      <rPr>
        <sz val="12"/>
        <color theme="1"/>
        <rFont val="新細明體"/>
        <family val="2"/>
        <charset val="136"/>
      </rPr>
      <t>國票金</t>
    </r>
  </si>
  <si>
    <r>
      <rPr>
        <sz val="12"/>
        <color theme="1"/>
        <rFont val="新細明體"/>
        <family val="2"/>
        <charset val="136"/>
      </rPr>
      <t>永豐金</t>
    </r>
  </si>
  <si>
    <r>
      <rPr>
        <sz val="12"/>
        <color theme="1"/>
        <rFont val="新細明體"/>
        <family val="2"/>
        <charset val="136"/>
      </rPr>
      <t>中信金</t>
    </r>
  </si>
  <si>
    <r>
      <rPr>
        <sz val="12"/>
        <color theme="1"/>
        <rFont val="新細明體"/>
        <family val="2"/>
        <charset val="136"/>
      </rPr>
      <t>第一金</t>
    </r>
  </si>
  <si>
    <r>
      <rPr>
        <sz val="12"/>
        <color theme="1"/>
        <rFont val="新細明體"/>
        <family val="2"/>
        <charset val="136"/>
      </rPr>
      <t>合庫金</t>
    </r>
  </si>
  <si>
    <r>
      <rPr>
        <sz val="12"/>
        <color theme="1"/>
        <rFont val="新細明體"/>
        <family val="2"/>
        <charset val="136"/>
      </rPr>
      <t>群益證</t>
    </r>
  </si>
  <si>
    <t>股票代號</t>
  </si>
  <si>
    <t>國際證券編碼</t>
  </si>
  <si>
    <t>StockName</t>
  </si>
  <si>
    <t>中文簡稱</t>
  </si>
  <si>
    <t>收盤價</t>
  </si>
  <si>
    <t>今日股數_仟股</t>
  </si>
  <si>
    <t>市值_仟元</t>
  </si>
  <si>
    <t>今日公司權重</t>
  </si>
  <si>
    <t xml:space="preserve">2801    </t>
  </si>
  <si>
    <t>彰化銀行</t>
  </si>
  <si>
    <t xml:space="preserve">17  </t>
  </si>
  <si>
    <t xml:space="preserve">2809    </t>
  </si>
  <si>
    <t>京城銀行</t>
  </si>
  <si>
    <t xml:space="preserve">2812    </t>
  </si>
  <si>
    <t>台中銀行</t>
  </si>
  <si>
    <t xml:space="preserve">2816    </t>
  </si>
  <si>
    <t>旺旺保險</t>
  </si>
  <si>
    <t xml:space="preserve">2820    </t>
  </si>
  <si>
    <t xml:space="preserve">2823    </t>
  </si>
  <si>
    <t xml:space="preserve">2832    </t>
  </si>
  <si>
    <t xml:space="preserve">2834    </t>
  </si>
  <si>
    <t>臺灣企銀</t>
  </si>
  <si>
    <t xml:space="preserve">2836    </t>
  </si>
  <si>
    <t>高銀</t>
  </si>
  <si>
    <t xml:space="preserve">2838    </t>
  </si>
  <si>
    <t>聯邦銀行</t>
  </si>
  <si>
    <t xml:space="preserve">2845    </t>
  </si>
  <si>
    <t>遠東商銀</t>
  </si>
  <si>
    <t xml:space="preserve">2849    </t>
  </si>
  <si>
    <t>安泰銀行</t>
  </si>
  <si>
    <t xml:space="preserve">2850    </t>
  </si>
  <si>
    <t xml:space="preserve">2851    </t>
  </si>
  <si>
    <t xml:space="preserve">2852    </t>
  </si>
  <si>
    <t xml:space="preserve">2855    </t>
  </si>
  <si>
    <t>統一證券</t>
  </si>
  <si>
    <t xml:space="preserve">2856    </t>
  </si>
  <si>
    <t>元富證券</t>
  </si>
  <si>
    <t xml:space="preserve">2867    </t>
  </si>
  <si>
    <t>三商美邦</t>
  </si>
  <si>
    <t xml:space="preserve">2880    </t>
  </si>
  <si>
    <t xml:space="preserve">2881    </t>
  </si>
  <si>
    <t xml:space="preserve">2882    </t>
  </si>
  <si>
    <t xml:space="preserve">2883    </t>
  </si>
  <si>
    <t xml:space="preserve">2884    </t>
  </si>
  <si>
    <t>玉山金控</t>
  </si>
  <si>
    <t xml:space="preserve">2885    </t>
  </si>
  <si>
    <t xml:space="preserve">2886    </t>
  </si>
  <si>
    <t xml:space="preserve">2887    </t>
  </si>
  <si>
    <t>台新金控</t>
  </si>
  <si>
    <t xml:space="preserve">2888    </t>
  </si>
  <si>
    <t xml:space="preserve">2889    </t>
  </si>
  <si>
    <t>國票金控</t>
  </si>
  <si>
    <t xml:space="preserve">2890    </t>
  </si>
  <si>
    <t>永豐金控</t>
  </si>
  <si>
    <t xml:space="preserve">2891    </t>
  </si>
  <si>
    <t xml:space="preserve">2892    </t>
  </si>
  <si>
    <t>第一金控</t>
  </si>
  <si>
    <t xml:space="preserve">5880    </t>
  </si>
  <si>
    <t xml:space="preserve">6005    </t>
  </si>
  <si>
    <t>20170217 close</t>
    <phoneticPr fontId="2" type="noConversion"/>
  </si>
  <si>
    <t>MV</t>
    <phoneticPr fontId="2" type="noConversion"/>
  </si>
  <si>
    <t>Divisor</t>
    <phoneticPr fontId="2" type="noConversion"/>
  </si>
  <si>
    <t>Index</t>
    <phoneticPr fontId="2" type="noConversion"/>
  </si>
  <si>
    <t>today open</t>
    <phoneticPr fontId="2" type="noConversion"/>
  </si>
  <si>
    <t xml:space="preserve">yesterday close </t>
    <phoneticPr fontId="2" type="noConversion"/>
  </si>
  <si>
    <t>No Trade</t>
    <phoneticPr fontId="2" type="noConversion"/>
  </si>
  <si>
    <t>v</t>
  </si>
  <si>
    <t>share</t>
    <phoneticPr fontId="2" type="noConversion"/>
  </si>
  <si>
    <t>Index</t>
    <phoneticPr fontId="2" type="noConversion"/>
  </si>
  <si>
    <t>ask</t>
    <phoneticPr fontId="2" type="noConversion"/>
  </si>
  <si>
    <t>last</t>
    <phoneticPr fontId="2" type="noConversion"/>
  </si>
  <si>
    <t>bid</t>
    <phoneticPr fontId="2" type="noConversion"/>
  </si>
  <si>
    <t>10404800</t>
  </si>
  <si>
    <t>323</t>
  </si>
  <si>
    <t>Max</t>
  </si>
  <si>
    <t>0</t>
  </si>
  <si>
    <t/>
  </si>
  <si>
    <t>10404869</t>
  </si>
  <si>
    <t>6003</t>
  </si>
  <si>
    <t>HYF201703</t>
  </si>
  <si>
    <t>fut</t>
  </si>
  <si>
    <t>10404875</t>
  </si>
  <si>
    <t>CEF201703</t>
  </si>
  <si>
    <t>10404878</t>
  </si>
  <si>
    <t>CKF201703</t>
  </si>
  <si>
    <t>10404887</t>
  </si>
  <si>
    <t>DOF201703</t>
  </si>
  <si>
    <t>10404889</t>
  </si>
  <si>
    <t>CLF201703</t>
  </si>
  <si>
    <t>10404900</t>
  </si>
  <si>
    <t>10404906</t>
  </si>
  <si>
    <t>CNF201703</t>
  </si>
  <si>
    <t>10404909</t>
  </si>
  <si>
    <t>DPF201703</t>
  </si>
  <si>
    <t>10404912</t>
  </si>
  <si>
    <t>LOF201703</t>
  </si>
  <si>
    <t>10404917</t>
  </si>
  <si>
    <t>10405000</t>
  </si>
  <si>
    <t>10405100</t>
  </si>
  <si>
    <t>10405200</t>
  </si>
  <si>
    <t>10405300</t>
  </si>
  <si>
    <t>10405716</t>
  </si>
  <si>
    <t>FXF201703</t>
  </si>
  <si>
    <t>10405721</t>
  </si>
  <si>
    <t>10410238</t>
  </si>
  <si>
    <t>10410247</t>
  </si>
  <si>
    <t>10411861</t>
  </si>
  <si>
    <t>10421342</t>
  </si>
  <si>
    <t>DEF201703</t>
  </si>
  <si>
    <t>10471020</t>
  </si>
  <si>
    <t>11314870</t>
  </si>
  <si>
    <t>11315348</t>
  </si>
  <si>
    <t>11315360</t>
  </si>
  <si>
    <t>11322105</t>
  </si>
  <si>
    <t>11322246</t>
  </si>
  <si>
    <t>11322706</t>
  </si>
  <si>
    <t>11323920</t>
  </si>
  <si>
    <t>11330892</t>
  </si>
  <si>
    <t>11331020</t>
  </si>
  <si>
    <t>11331576</t>
  </si>
  <si>
    <t>11334727</t>
  </si>
  <si>
    <t>11335150</t>
  </si>
  <si>
    <t>11341143</t>
  </si>
  <si>
    <t>11341509</t>
  </si>
  <si>
    <t>11355300</t>
  </si>
  <si>
    <t>11373486</t>
  </si>
  <si>
    <t>11374195</t>
  </si>
  <si>
    <t>11374308</t>
  </si>
  <si>
    <t>11375952</t>
  </si>
  <si>
    <t>11384600</t>
  </si>
  <si>
    <t>11393575</t>
  </si>
  <si>
    <t>11393928</t>
  </si>
  <si>
    <t>11402400</t>
  </si>
  <si>
    <t>11410381</t>
  </si>
  <si>
    <t>11413161</t>
  </si>
  <si>
    <t>11413604</t>
  </si>
  <si>
    <t>11421600</t>
  </si>
  <si>
    <t>11425800</t>
  </si>
  <si>
    <t>11430900</t>
  </si>
  <si>
    <t>11431900</t>
  </si>
  <si>
    <t>11435100</t>
  </si>
  <si>
    <t>11442300</t>
  </si>
  <si>
    <t>11445000</t>
  </si>
  <si>
    <t>11452400</t>
  </si>
  <si>
    <t>11455400</t>
  </si>
  <si>
    <t>11462300</t>
  </si>
  <si>
    <t>11465400</t>
  </si>
  <si>
    <t>11471500</t>
  </si>
  <si>
    <t>11480730</t>
  </si>
  <si>
    <t>11501300</t>
  </si>
  <si>
    <t>10485400</t>
  </si>
  <si>
    <t>6</t>
  </si>
  <si>
    <t>10485500</t>
  </si>
  <si>
    <t>10485600</t>
  </si>
  <si>
    <t>10485700</t>
  </si>
  <si>
    <t>10485800</t>
  </si>
  <si>
    <t>10490185</t>
  </si>
  <si>
    <t>10490186</t>
  </si>
  <si>
    <t>10490187</t>
  </si>
  <si>
    <t>10490194</t>
  </si>
  <si>
    <t>10502000</t>
  </si>
  <si>
    <t>10524300</t>
  </si>
  <si>
    <t>10540500</t>
  </si>
  <si>
    <t>10540658</t>
  </si>
  <si>
    <t>10541784</t>
  </si>
  <si>
    <t>10542154</t>
  </si>
  <si>
    <t>10543100</t>
  </si>
  <si>
    <t>10543600</t>
  </si>
  <si>
    <t>10545200</t>
  </si>
  <si>
    <t>10555281</t>
  </si>
  <si>
    <t>10565517</t>
  </si>
  <si>
    <t>10571976</t>
  </si>
  <si>
    <t>10582211</t>
  </si>
  <si>
    <t>10582648</t>
  </si>
  <si>
    <t>10585143</t>
  </si>
  <si>
    <t>10585245</t>
  </si>
  <si>
    <t>10585342</t>
  </si>
  <si>
    <t>10590946</t>
  </si>
  <si>
    <t>10591031</t>
  </si>
  <si>
    <t>10591464</t>
  </si>
  <si>
    <t>10593416</t>
  </si>
  <si>
    <t>10593707</t>
  </si>
  <si>
    <t>11000597</t>
  </si>
  <si>
    <t>11000829</t>
  </si>
  <si>
    <t>11002634</t>
  </si>
  <si>
    <t>11002846</t>
  </si>
  <si>
    <t>11005313</t>
  </si>
  <si>
    <t>11011600</t>
  </si>
  <si>
    <t>11011860</t>
  </si>
  <si>
    <t>12383500</t>
  </si>
  <si>
    <r>
      <rPr>
        <sz val="12"/>
        <color theme="1"/>
        <rFont val="新細明體"/>
        <family val="2"/>
        <charset val="136"/>
      </rPr>
      <t>配對線性策略</t>
    </r>
    <r>
      <rPr>
        <sz val="12"/>
        <color theme="1"/>
        <rFont val="Calibri"/>
        <family val="2"/>
      </rPr>
      <t>A</t>
    </r>
  </si>
  <si>
    <t>Txdate</t>
  </si>
  <si>
    <t>Txtime</t>
  </si>
  <si>
    <t>Portfolio</t>
  </si>
  <si>
    <t>Acc</t>
  </si>
  <si>
    <t>Trader</t>
  </si>
  <si>
    <t>StockID</t>
  </si>
  <si>
    <t>Type</t>
  </si>
  <si>
    <t>Bvolume</t>
  </si>
  <si>
    <t>SVolume</t>
  </si>
  <si>
    <t>DealVolume</t>
  </si>
  <si>
    <t>DealAmt</t>
  </si>
  <si>
    <t>Tag</t>
  </si>
  <si>
    <t>Tax</t>
  </si>
  <si>
    <t>Fee</t>
  </si>
  <si>
    <t xml:space="preserve">Bid </t>
    <phoneticPr fontId="2" type="noConversion"/>
  </si>
  <si>
    <t>Futures</t>
    <phoneticPr fontId="2" type="noConversion"/>
  </si>
  <si>
    <t>Long Stock, Short Futures</t>
    <phoneticPr fontId="2" type="noConversion"/>
  </si>
  <si>
    <t>Longs Futures, Short Stock</t>
    <phoneticPr fontId="2" type="noConversion"/>
  </si>
  <si>
    <t>TrdAPrice</t>
    <phoneticPr fontId="2" type="noConversion"/>
  </si>
  <si>
    <t>TrdLast</t>
    <phoneticPr fontId="2" type="noConversion"/>
  </si>
  <si>
    <t>TrdBid</t>
    <phoneticPr fontId="2" type="noConversion"/>
  </si>
  <si>
    <t>TrdAsk</t>
    <phoneticPr fontId="2" type="noConversion"/>
  </si>
  <si>
    <t>stock</t>
    <phoneticPr fontId="2" type="noConversion"/>
  </si>
  <si>
    <t>Futures</t>
    <phoneticPr fontId="2" type="noConversion"/>
  </si>
  <si>
    <t>DCFC7</t>
  </si>
  <si>
    <t>HYFC7</t>
  </si>
  <si>
    <t>IAFC7</t>
  </si>
  <si>
    <t>CJFC7</t>
  </si>
  <si>
    <t>CEFC7</t>
  </si>
  <si>
    <t>CKFC7</t>
  </si>
  <si>
    <t>LRFC7</t>
  </si>
  <si>
    <t>DNFC7</t>
  </si>
  <si>
    <t>DOFC7</t>
  </si>
  <si>
    <t>CLFC7</t>
  </si>
  <si>
    <t>CMFC7</t>
  </si>
  <si>
    <t>DDFC7</t>
  </si>
  <si>
    <t>DEFC7</t>
  </si>
  <si>
    <t>CNFC7</t>
  </si>
  <si>
    <t>DPFC7</t>
  </si>
  <si>
    <t>LOFC7</t>
  </si>
  <si>
    <t>JXFC7</t>
  </si>
  <si>
    <t>FXFC7</t>
  </si>
  <si>
    <t>NULL</t>
  </si>
  <si>
    <t>FutID</t>
  </si>
  <si>
    <t>StockId</t>
  </si>
  <si>
    <t>Tick_Qty</t>
  </si>
  <si>
    <t>CEFD7</t>
  </si>
  <si>
    <t>CJFD7</t>
  </si>
  <si>
    <t>CKFD7</t>
  </si>
  <si>
    <t>CLFD7</t>
  </si>
  <si>
    <t>CMFD7</t>
  </si>
  <si>
    <t>CNFD7</t>
  </si>
  <si>
    <t>DCFD7</t>
  </si>
  <si>
    <t>DDFD7</t>
  </si>
  <si>
    <t>DEFD7</t>
  </si>
  <si>
    <t>DNFD7</t>
  </si>
  <si>
    <t>DOFD7</t>
  </si>
  <si>
    <t>DPFD7</t>
  </si>
  <si>
    <t>金融期</t>
  </si>
  <si>
    <t>HYFD7</t>
  </si>
  <si>
    <t>IAFD7</t>
  </si>
  <si>
    <t>LOFD7</t>
  </si>
  <si>
    <t>LRFD7</t>
  </si>
  <si>
    <t>20170301 open</t>
    <phoneticPr fontId="2" type="noConversion"/>
  </si>
  <si>
    <t>20170224 close</t>
    <phoneticPr fontId="2" type="noConversion"/>
  </si>
  <si>
    <t>使用日期</t>
  </si>
  <si>
    <t>成分股股票代號</t>
  </si>
  <si>
    <t>成分股中文名稱</t>
  </si>
  <si>
    <t>成分股英文名稱</t>
  </si>
  <si>
    <t>開盤參考價</t>
  </si>
  <si>
    <t>發行股數</t>
  </si>
  <si>
    <t>市值</t>
  </si>
  <si>
    <t>成分股權重</t>
  </si>
  <si>
    <t>Divisor</t>
    <phoneticPr fontId="2" type="noConversion"/>
  </si>
  <si>
    <t>MV ask</t>
    <phoneticPr fontId="2" type="noConversion"/>
  </si>
  <si>
    <t>MV last</t>
    <phoneticPr fontId="2" type="noConversion"/>
  </si>
  <si>
    <t>MV bid</t>
    <phoneticPr fontId="2" type="noConversion"/>
  </si>
  <si>
    <t>Only Stock</t>
    <phoneticPr fontId="2" type="noConversion"/>
  </si>
  <si>
    <t xml:space="preserve">Use Futures to Replace </t>
    <phoneticPr fontId="2" type="noConversion"/>
  </si>
  <si>
    <t>Set Up</t>
    <phoneticPr fontId="2" type="noConversion"/>
  </si>
  <si>
    <t>OffSet</t>
    <phoneticPr fontId="2" type="noConversion"/>
  </si>
  <si>
    <t>114215</t>
  </si>
  <si>
    <t>code</t>
    <phoneticPr fontId="2" type="noConversion"/>
  </si>
  <si>
    <t>DCF</t>
  </si>
  <si>
    <t>HYF</t>
  </si>
  <si>
    <t>IAF</t>
  </si>
  <si>
    <t>CJF</t>
  </si>
  <si>
    <t>CEF</t>
  </si>
  <si>
    <t>CKF</t>
  </si>
  <si>
    <t>LRF</t>
  </si>
  <si>
    <t>DNF</t>
  </si>
  <si>
    <t>DOF</t>
  </si>
  <si>
    <t>CLF</t>
  </si>
  <si>
    <t>CMF</t>
  </si>
  <si>
    <t>DDF</t>
  </si>
  <si>
    <t>DEF</t>
  </si>
  <si>
    <t>CNF</t>
  </si>
  <si>
    <t>DPF</t>
  </si>
  <si>
    <t>LOF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</si>
</sst>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;@"/>
    <numFmt numFmtId="177" formatCode="0.00_);[Red]\(0.00\)"/>
    <numFmt numFmtId="178" formatCode="#,##0.00_);[Red]\(#,##0.00\)"/>
    <numFmt numFmtId="179" formatCode="0_);[Red]\(0\)"/>
  </numFmts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theme="0"/>
      <name val="新細明體"/>
      <family val="2"/>
      <charset val="136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</cellStyleXfs>
  <cellXfs count="73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2" borderId="2" xfId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0" fontId="4" fillId="2" borderId="4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178" fontId="3" fillId="0" borderId="0" xfId="4" applyNumberFormat="1" applyFont="1">
      <alignment vertical="center"/>
    </xf>
    <xf numFmtId="178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3" fillId="0" borderId="0" xfId="5" applyNumberFormat="1" applyFont="1"/>
    <xf numFmtId="0" fontId="7" fillId="0" borderId="0" xfId="6">
      <alignment vertical="center"/>
    </xf>
    <xf numFmtId="0" fontId="3" fillId="0" borderId="0" xfId="6" applyFont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178" fontId="3" fillId="0" borderId="0" xfId="6" applyNumberFormat="1" applyFont="1">
      <alignment vertical="center"/>
    </xf>
    <xf numFmtId="0" fontId="3" fillId="0" borderId="0" xfId="0" applyFont="1" applyAlignment="1">
      <alignment vertical="center"/>
    </xf>
    <xf numFmtId="0" fontId="3" fillId="3" borderId="0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11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4" borderId="11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179" fontId="3" fillId="3" borderId="0" xfId="0" applyNumberFormat="1" applyFont="1" applyFill="1">
      <alignment vertical="center"/>
    </xf>
    <xf numFmtId="179" fontId="3" fillId="3" borderId="6" xfId="0" applyNumberFormat="1" applyFont="1" applyFill="1" applyBorder="1">
      <alignment vertical="center"/>
    </xf>
    <xf numFmtId="179" fontId="3" fillId="3" borderId="0" xfId="0" applyNumberFormat="1" applyFont="1" applyFill="1" applyBorder="1">
      <alignment vertical="center"/>
    </xf>
    <xf numFmtId="179" fontId="3" fillId="3" borderId="11" xfId="0" applyNumberFormat="1" applyFont="1" applyFill="1" applyBorder="1">
      <alignment vertical="center"/>
    </xf>
    <xf numFmtId="179" fontId="3" fillId="4" borderId="0" xfId="0" applyNumberFormat="1" applyFont="1" applyFill="1">
      <alignment vertical="center"/>
    </xf>
    <xf numFmtId="179" fontId="3" fillId="4" borderId="6" xfId="0" applyNumberFormat="1" applyFont="1" applyFill="1" applyBorder="1">
      <alignment vertical="center"/>
    </xf>
    <xf numFmtId="179" fontId="3" fillId="4" borderId="0" xfId="0" applyNumberFormat="1" applyFont="1" applyFill="1" applyBorder="1">
      <alignment vertical="center"/>
    </xf>
    <xf numFmtId="179" fontId="3" fillId="4" borderId="11" xfId="0" applyNumberFormat="1" applyFont="1" applyFill="1" applyBorder="1">
      <alignment vertical="center"/>
    </xf>
    <xf numFmtId="179" fontId="3" fillId="4" borderId="14" xfId="0" applyNumberFormat="1" applyFont="1" applyFill="1" applyBorder="1">
      <alignment vertical="center"/>
    </xf>
    <xf numFmtId="0" fontId="3" fillId="0" borderId="7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2" xfId="0" applyFont="1" applyBorder="1">
      <alignment vertical="center"/>
    </xf>
    <xf numFmtId="176" fontId="0" fillId="0" borderId="1" xfId="0" applyNumberFormat="1" applyBorder="1">
      <alignment vertical="center"/>
    </xf>
    <xf numFmtId="0" fontId="3" fillId="0" borderId="1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177" fontId="3" fillId="0" borderId="15" xfId="0" applyNumberFormat="1" applyFont="1" applyBorder="1">
      <alignment vertical="center"/>
    </xf>
    <xf numFmtId="47" fontId="3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176" fontId="8" fillId="0" borderId="1" xfId="0" applyNumberFormat="1" applyFont="1" applyBorder="1">
      <alignment vertical="center"/>
    </xf>
    <xf numFmtId="47" fontId="3" fillId="0" borderId="0" xfId="0" applyNumberFormat="1" applyFont="1">
      <alignment vertical="center"/>
    </xf>
    <xf numFmtId="0" fontId="8" fillId="0" borderId="0" xfId="0" applyFont="1">
      <alignment vertical="center"/>
    </xf>
    <xf numFmtId="0" fontId="3" fillId="0" borderId="0" xfId="0" applyFont="1" applyBorder="1">
      <alignment vertical="center"/>
    </xf>
    <xf numFmtId="47" fontId="0" fillId="0" borderId="1" xfId="0" applyNumberFormat="1" applyBorder="1">
      <alignment vertical="center"/>
    </xf>
    <xf numFmtId="0" fontId="3" fillId="0" borderId="6" xfId="0" applyFont="1" applyBorder="1">
      <alignment vertical="center"/>
    </xf>
    <xf numFmtId="0" fontId="3" fillId="0" borderId="11" xfId="0" applyFont="1" applyBorder="1">
      <alignment vertical="center"/>
    </xf>
    <xf numFmtId="49" fontId="3" fillId="0" borderId="0" xfId="6" applyNumberFormat="1" applyFo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49" fontId="3" fillId="3" borderId="0" xfId="0" applyNumberFormat="1" applyFont="1" applyFill="1">
      <alignment vertical="center"/>
    </xf>
    <xf numFmtId="49" fontId="3" fillId="3" borderId="6" xfId="0" applyNumberFormat="1" applyFon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3" fillId="3" borderId="11" xfId="0" applyNumberFormat="1" applyFont="1" applyFill="1" applyBorder="1">
      <alignment vertical="center"/>
    </xf>
    <xf numFmtId="0" fontId="3" fillId="3" borderId="0" xfId="0" applyNumberFormat="1" applyFont="1" applyFill="1">
      <alignment vertical="center"/>
    </xf>
  </cellXfs>
  <cellStyles count="9">
    <cellStyle name="一般" xfId="0" builtinId="0"/>
    <cellStyle name="一般 2" xfId="1"/>
    <cellStyle name="一般 2 2" xfId="5"/>
    <cellStyle name="一般 3" xfId="2"/>
    <cellStyle name="一般 3 2" xfId="6"/>
    <cellStyle name="一般 4" xfId="3"/>
    <cellStyle name="一般 4 2" xfId="8"/>
    <cellStyle name="一般 4 3" xfId="7"/>
    <cellStyle name="一般 5" xfId="4"/>
  </cellStyles>
  <dxfs count="26"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cheme val="none"/>
      </font>
      <numFmt numFmtId="183" formatCode="0.00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numFmt numFmtId="182" formatCode="#,##0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numFmt numFmtId="182" formatCode="#,##0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numFmt numFmtId="176" formatCode="yyyy/m/d;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 tint="-0.49998474074526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</xdr:row>
          <xdr:rowOff>95250</xdr:rowOff>
        </xdr:from>
        <xdr:to>
          <xdr:col>2</xdr:col>
          <xdr:colOff>419100</xdr:colOff>
          <xdr:row>4</xdr:row>
          <xdr:rowOff>133350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來自 Tssco 的查詢_2" refreshOnLoad="1" connectionId="2" autoFormatId="16" applyNumberFormats="0" applyBorderFormats="0" applyFontFormats="0" applyPatternFormats="0" applyAlignmentFormats="0" applyWidthHeightFormats="0">
  <queryTableRefresh nextId="10">
    <queryTableFields count="9">
      <queryTableField id="1" name="股票代號" tableColumnId="1"/>
      <queryTableField id="2" name="國際證券編碼" tableColumnId="2"/>
      <queryTableField id="3" name="StockName" tableColumnId="3"/>
      <queryTableField id="4" name="中文簡稱" tableColumnId="4"/>
      <queryTableField id="5" name="產業類別" tableColumnId="5"/>
      <queryTableField id="6" name="收盤價" tableColumnId="6"/>
      <queryTableField id="7" name="今日股數_仟股" tableColumnId="7"/>
      <queryTableField id="8" name="市值_仟元" tableColumnId="8"/>
      <queryTableField id="9" name="今日公司權重" tableColumnId="9"/>
    </queryTableFields>
  </queryTableRefresh>
</queryTable>
</file>

<file path=xl/queryTables/queryTable2.xml><?xml version="1.0" encoding="utf-8"?>
<queryTable xmlns="http://schemas.openxmlformats.org/spreadsheetml/2006/main" name="來自 Tssco 的查詢_1" backgroundRefresh="0" connectionId="1" autoFormatId="16" applyNumberFormats="0" applyBorderFormats="0" applyFontFormats="0" applyPatternFormats="0" applyAlignmentFormats="0" applyWidthHeightFormats="0">
  <queryTableRefresh nextId="11">
    <queryTableFields count="10">
      <queryTableField id="1" name="使用日期" tableColumnId="1"/>
      <queryTableField id="2" name="成分股股票代號" tableColumnId="2"/>
      <queryTableField id="3" name="ISIN Code" tableColumnId="3"/>
      <queryTableField id="4" name="成分股中文名稱" tableColumnId="4"/>
      <queryTableField id="5" name="成分股英文名稱" tableColumnId="5"/>
      <queryTableField id="6" name="產業類別" tableColumnId="6"/>
      <queryTableField id="7" name="開盤參考價" tableColumnId="7"/>
      <queryTableField id="8" name="發行股數" tableColumnId="8"/>
      <queryTableField id="9" name="市值" tableColumnId="9"/>
      <queryTableField id="10" name="成分股權重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表格_來自_Tssco_的查詢_15" displayName="表格_來自_Tssco_的查詢_15" ref="M39:U72" tableType="queryTable" totalsRowShown="0" headerRowDxfId="15" dataDxfId="16" headerRowBorderDxfId="25" headerRowCellStyle="一般 2">
  <tableColumns count="9">
    <tableColumn id="1" uniqueName="1" name="股票代號" queryTableFieldId="1" dataDxfId="24"/>
    <tableColumn id="2" uniqueName="2" name="國際證券編碼" queryTableFieldId="2" dataDxfId="23"/>
    <tableColumn id="3" uniqueName="3" name="StockName" queryTableFieldId="3" dataDxfId="22"/>
    <tableColumn id="4" uniqueName="4" name="中文簡稱" queryTableFieldId="4" dataDxfId="21"/>
    <tableColumn id="5" uniqueName="5" name="產業類別" queryTableFieldId="5" dataDxfId="20"/>
    <tableColumn id="6" uniqueName="6" name="收盤價" queryTableFieldId="6" dataDxfId="19"/>
    <tableColumn id="7" uniqueName="7" name="今日股數_仟股" queryTableFieldId="7" dataDxfId="0"/>
    <tableColumn id="8" uniqueName="8" name="市值_仟元" queryTableFieldId="8" dataDxfId="18"/>
    <tableColumn id="9" uniqueName="9" name="今日公司權重" queryTableFieldId="9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格_來自_Tssco_的查詢4" displayName="表格_來自_Tssco_的查詢4" ref="A39:J72" tableType="queryTable" totalsRowShown="0" headerRowDxfId="1" headerRowBorderDxfId="12" tableBorderDxfId="14" totalsRowBorderDxfId="13" headerRowCellStyle="一般 2">
  <tableColumns count="10">
    <tableColumn id="1" uniqueName="1" name="使用日期" queryTableFieldId="1" dataDxfId="11"/>
    <tableColumn id="2" uniqueName="2" name="成分股股票代號" queryTableFieldId="2" dataDxfId="10"/>
    <tableColumn id="3" uniqueName="3" name="ISIN Code" queryTableFieldId="3" dataDxfId="9"/>
    <tableColumn id="4" uniqueName="4" name="成分股中文名稱" queryTableFieldId="4" dataDxfId="8"/>
    <tableColumn id="5" uniqueName="5" name="成分股英文名稱" queryTableFieldId="5" dataDxfId="7"/>
    <tableColumn id="6" uniqueName="6" name="產業類別" queryTableFieldId="6" dataDxfId="6"/>
    <tableColumn id="7" uniqueName="7" name="開盤參考價" queryTableFieldId="7" dataDxfId="5"/>
    <tableColumn id="8" uniqueName="8" name="發行股數" queryTableFieldId="8" dataDxfId="4"/>
    <tableColumn id="9" uniqueName="9" name="市值" queryTableFieldId="9" dataDxfId="3"/>
    <tableColumn id="10" uniqueName="10" name="成分股權重" queryTableFieldId="10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D1:AB76"/>
  <sheetViews>
    <sheetView topLeftCell="B34" zoomScale="80" zoomScaleNormal="80" workbookViewId="0">
      <selection activeCell="AC39" sqref="AC39"/>
    </sheetView>
  </sheetViews>
  <sheetFormatPr defaultRowHeight="15.75" x14ac:dyDescent="0.25"/>
  <cols>
    <col min="1" max="4" width="9" style="2"/>
    <col min="5" max="5" width="10.75" style="2" bestFit="1" customWidth="1"/>
    <col min="6" max="10" width="9" style="2"/>
    <col min="11" max="11" width="9.5" style="2" bestFit="1" customWidth="1"/>
    <col min="12" max="12" width="14.5" style="2" bestFit="1" customWidth="1"/>
    <col min="13" max="17" width="9" style="2"/>
    <col min="18" max="20" width="12" style="2" bestFit="1" customWidth="1"/>
    <col min="21" max="21" width="9" style="2"/>
    <col min="22" max="22" width="6.125" style="2" customWidth="1"/>
    <col min="23" max="23" width="9.5" style="2" bestFit="1" customWidth="1"/>
    <col min="24" max="27" width="9" style="2"/>
    <col min="28" max="28" width="14.5" style="2" bestFit="1" customWidth="1"/>
    <col min="29" max="16384" width="9" style="2"/>
  </cols>
  <sheetData>
    <row r="1" spans="4:25" x14ac:dyDescent="0.25">
      <c r="D1" s="2" t="s">
        <v>447</v>
      </c>
      <c r="E1" s="2" t="s">
        <v>38</v>
      </c>
      <c r="F1" s="2" t="s">
        <v>39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242</v>
      </c>
      <c r="L1" s="2" t="s">
        <v>244</v>
      </c>
      <c r="N1" s="2" t="s">
        <v>35</v>
      </c>
      <c r="O1" s="2" t="s">
        <v>382</v>
      </c>
      <c r="P1" s="2" t="s">
        <v>37</v>
      </c>
    </row>
    <row r="2" spans="4:25" x14ac:dyDescent="0.25">
      <c r="E2" s="2">
        <v>42786</v>
      </c>
      <c r="F2" s="2" t="s">
        <v>0</v>
      </c>
      <c r="G2" s="2" t="s">
        <v>1</v>
      </c>
      <c r="H2" s="2">
        <v>18.55</v>
      </c>
      <c r="I2" s="2">
        <v>18.55</v>
      </c>
      <c r="J2" s="2">
        <v>18.600000000000001</v>
      </c>
      <c r="K2" s="13" t="s">
        <v>243</v>
      </c>
      <c r="L2" s="2">
        <v>8964762.5889999997</v>
      </c>
      <c r="N2" s="16">
        <v>18.55</v>
      </c>
      <c r="O2" s="16">
        <v>18.55</v>
      </c>
      <c r="P2" s="16">
        <v>18.600000000000001</v>
      </c>
    </row>
    <row r="3" spans="4:25" ht="16.5" x14ac:dyDescent="0.25">
      <c r="E3" s="2">
        <v>42786</v>
      </c>
      <c r="F3" s="2" t="s">
        <v>0</v>
      </c>
      <c r="G3" s="2" t="s">
        <v>2</v>
      </c>
      <c r="H3" s="2">
        <v>28.85</v>
      </c>
      <c r="I3" s="2">
        <v>28.85</v>
      </c>
      <c r="J3" s="2">
        <v>28.9</v>
      </c>
      <c r="K3" s="12"/>
      <c r="L3" s="2">
        <v>1151234.2649999999</v>
      </c>
      <c r="N3" s="16">
        <v>28.9</v>
      </c>
      <c r="O3" s="16">
        <v>28.85</v>
      </c>
      <c r="P3" s="16">
        <v>28.9</v>
      </c>
      <c r="W3" s="2" t="s">
        <v>245</v>
      </c>
      <c r="X3" s="2" t="s">
        <v>383</v>
      </c>
    </row>
    <row r="4" spans="4:25" ht="16.5" x14ac:dyDescent="0.25">
      <c r="E4" s="2">
        <v>42786</v>
      </c>
      <c r="F4" s="2" t="s">
        <v>0</v>
      </c>
      <c r="G4" s="2" t="s">
        <v>3</v>
      </c>
      <c r="H4" s="2">
        <v>9.41</v>
      </c>
      <c r="I4" s="2">
        <v>9.41</v>
      </c>
      <c r="J4" s="2">
        <v>9.42</v>
      </c>
      <c r="K4" s="12"/>
      <c r="L4" s="2">
        <v>3238130.76</v>
      </c>
      <c r="N4" s="16">
        <v>9.41</v>
      </c>
      <c r="O4" s="16">
        <v>9.41</v>
      </c>
      <c r="P4" s="16">
        <v>9.42</v>
      </c>
      <c r="V4" s="2" t="s">
        <v>246</v>
      </c>
      <c r="W4" s="10">
        <v>1110.9036106416825</v>
      </c>
      <c r="X4" s="17">
        <v>1111.5999999999999</v>
      </c>
    </row>
    <row r="5" spans="4:25" ht="16.5" x14ac:dyDescent="0.25">
      <c r="E5" s="2">
        <v>42786</v>
      </c>
      <c r="F5" s="2" t="s">
        <v>0</v>
      </c>
      <c r="G5" s="2" t="s">
        <v>4</v>
      </c>
      <c r="H5" s="2">
        <v>15.75</v>
      </c>
      <c r="I5" s="2">
        <v>15.75</v>
      </c>
      <c r="J5" s="2">
        <v>15.85</v>
      </c>
      <c r="K5" s="12"/>
      <c r="L5" s="2">
        <v>212960</v>
      </c>
      <c r="N5" s="16">
        <v>15.8</v>
      </c>
      <c r="O5" s="16">
        <v>15.8</v>
      </c>
      <c r="P5" s="16">
        <v>15.85</v>
      </c>
      <c r="V5" s="2" t="s">
        <v>247</v>
      </c>
      <c r="W5" s="10">
        <v>1109.0361980519538</v>
      </c>
      <c r="X5" s="17">
        <v>1111.4000000000001</v>
      </c>
    </row>
    <row r="6" spans="4:25" ht="16.5" x14ac:dyDescent="0.25">
      <c r="E6" s="2">
        <v>42786</v>
      </c>
      <c r="F6" s="2" t="s">
        <v>0</v>
      </c>
      <c r="G6" s="2" t="s">
        <v>5</v>
      </c>
      <c r="H6" s="2">
        <v>13.45</v>
      </c>
      <c r="I6" s="2">
        <v>13.45</v>
      </c>
      <c r="J6" s="2">
        <v>13.5</v>
      </c>
      <c r="K6" s="12"/>
      <c r="L6" s="2">
        <v>1342960</v>
      </c>
      <c r="N6" s="16">
        <v>13.45</v>
      </c>
      <c r="O6" s="16">
        <v>13.45</v>
      </c>
      <c r="P6" s="16">
        <v>13.5</v>
      </c>
      <c r="V6" s="2" t="s">
        <v>248</v>
      </c>
      <c r="W6" s="10">
        <v>1108.422823937351</v>
      </c>
      <c r="X6" s="17">
        <v>1111.2</v>
      </c>
    </row>
    <row r="7" spans="4:25" ht="16.5" x14ac:dyDescent="0.25">
      <c r="E7" s="2">
        <v>42786</v>
      </c>
      <c r="F7" s="2" t="s">
        <v>0</v>
      </c>
      <c r="G7" s="2" t="s">
        <v>6</v>
      </c>
      <c r="H7" s="2">
        <v>30.3</v>
      </c>
      <c r="I7" s="2">
        <v>30.3</v>
      </c>
      <c r="J7" s="2">
        <v>30.35</v>
      </c>
      <c r="K7" s="12"/>
      <c r="L7" s="2">
        <v>3473760</v>
      </c>
      <c r="N7" s="16">
        <v>30.3</v>
      </c>
      <c r="O7" s="16">
        <v>30.3</v>
      </c>
      <c r="P7" s="16">
        <v>30.35</v>
      </c>
    </row>
    <row r="8" spans="4:25" ht="17.25" thickBot="1" x14ac:dyDescent="0.3">
      <c r="E8" s="2">
        <v>42786</v>
      </c>
      <c r="F8" s="2" t="s">
        <v>0</v>
      </c>
      <c r="G8" s="2" t="s">
        <v>7</v>
      </c>
      <c r="H8" s="2">
        <v>19</v>
      </c>
      <c r="I8" s="2">
        <v>19</v>
      </c>
      <c r="J8" s="2">
        <v>19.05</v>
      </c>
      <c r="K8" s="12"/>
      <c r="L8" s="2">
        <v>362200.4</v>
      </c>
      <c r="N8" s="16">
        <v>19</v>
      </c>
      <c r="O8" s="16">
        <v>19</v>
      </c>
      <c r="P8" s="16">
        <v>19.05</v>
      </c>
    </row>
    <row r="9" spans="4:25" ht="17.25" thickBot="1" x14ac:dyDescent="0.3">
      <c r="E9" s="2">
        <v>42786</v>
      </c>
      <c r="F9" s="2" t="s">
        <v>0</v>
      </c>
      <c r="G9" s="2" t="s">
        <v>8</v>
      </c>
      <c r="H9" s="2">
        <v>8.42</v>
      </c>
      <c r="I9" s="2">
        <v>8.42</v>
      </c>
      <c r="J9" s="2">
        <v>8.43</v>
      </c>
      <c r="K9" s="12"/>
      <c r="L9" s="2">
        <v>5968894.8770000003</v>
      </c>
      <c r="N9" s="16">
        <v>8.42</v>
      </c>
      <c r="O9" s="16">
        <v>8.42</v>
      </c>
      <c r="P9" s="16">
        <v>8.43</v>
      </c>
      <c r="V9" s="52" t="s">
        <v>384</v>
      </c>
      <c r="W9" s="53"/>
      <c r="X9" s="53"/>
      <c r="Y9" s="54">
        <f>X6-W4</f>
        <v>0.29638935831758317</v>
      </c>
    </row>
    <row r="10" spans="4:25" ht="16.5" x14ac:dyDescent="0.25">
      <c r="E10" s="2">
        <v>42786</v>
      </c>
      <c r="F10" s="2" t="s">
        <v>0</v>
      </c>
      <c r="G10" s="2" t="s">
        <v>9</v>
      </c>
      <c r="H10" s="2">
        <v>9.6</v>
      </c>
      <c r="I10" s="2">
        <v>9.6</v>
      </c>
      <c r="J10" s="2">
        <v>9.61</v>
      </c>
      <c r="K10" s="12"/>
      <c r="L10" s="2">
        <v>823223.82499999995</v>
      </c>
      <c r="N10" s="16">
        <v>9.6</v>
      </c>
      <c r="O10" s="16">
        <v>9.6</v>
      </c>
      <c r="P10" s="16">
        <v>9.61</v>
      </c>
      <c r="V10" s="2" t="s">
        <v>385</v>
      </c>
      <c r="Y10" s="10">
        <f>W6-X4</f>
        <v>-3.1771760626488685</v>
      </c>
    </row>
    <row r="11" spans="4:25" ht="16.5" x14ac:dyDescent="0.25">
      <c r="E11" s="2">
        <v>42786</v>
      </c>
      <c r="F11" s="2" t="s">
        <v>0</v>
      </c>
      <c r="G11" s="2" t="s">
        <v>10</v>
      </c>
      <c r="H11" s="2">
        <v>9.17</v>
      </c>
      <c r="I11" s="2">
        <v>9.17</v>
      </c>
      <c r="J11" s="2">
        <v>9.18</v>
      </c>
      <c r="K11" s="12"/>
      <c r="L11" s="2">
        <v>2605152.4270000001</v>
      </c>
      <c r="N11" s="16">
        <v>9.17</v>
      </c>
      <c r="O11" s="16">
        <v>9.17</v>
      </c>
      <c r="P11" s="16">
        <v>9.18</v>
      </c>
    </row>
    <row r="12" spans="4:25" ht="16.5" x14ac:dyDescent="0.25">
      <c r="E12" s="2">
        <v>42786</v>
      </c>
      <c r="F12" s="2" t="s">
        <v>0</v>
      </c>
      <c r="G12" s="2" t="s">
        <v>11</v>
      </c>
      <c r="H12" s="2">
        <v>9.36</v>
      </c>
      <c r="I12" s="2">
        <v>9.34</v>
      </c>
      <c r="J12" s="2">
        <v>9.36</v>
      </c>
      <c r="K12" s="12"/>
      <c r="L12" s="2">
        <v>3111367.1690000002</v>
      </c>
      <c r="N12" s="16">
        <v>9.36</v>
      </c>
      <c r="O12" s="16">
        <v>9.34</v>
      </c>
      <c r="P12" s="16">
        <v>9.35</v>
      </c>
    </row>
    <row r="13" spans="4:25" ht="16.5" x14ac:dyDescent="0.25">
      <c r="E13" s="2">
        <v>42786</v>
      </c>
      <c r="F13" s="2" t="s">
        <v>0</v>
      </c>
      <c r="G13" s="2" t="s">
        <v>12</v>
      </c>
      <c r="H13" s="2">
        <v>14</v>
      </c>
      <c r="I13" s="2">
        <v>14</v>
      </c>
      <c r="J13" s="2">
        <v>14.1</v>
      </c>
      <c r="K13" s="12"/>
      <c r="L13" s="2">
        <v>1679677.5060000001</v>
      </c>
      <c r="N13" s="16">
        <v>14</v>
      </c>
      <c r="O13" s="16">
        <v>14</v>
      </c>
      <c r="P13" s="16">
        <v>14.1</v>
      </c>
    </row>
    <row r="14" spans="4:25" ht="16.5" x14ac:dyDescent="0.25">
      <c r="E14" s="2">
        <v>42786</v>
      </c>
      <c r="F14" s="2" t="s">
        <v>0</v>
      </c>
      <c r="G14" s="2" t="s">
        <v>13</v>
      </c>
      <c r="H14" s="2">
        <v>26.6</v>
      </c>
      <c r="I14" s="2">
        <v>26.6</v>
      </c>
      <c r="J14" s="2">
        <v>26.65</v>
      </c>
      <c r="K14" s="12"/>
      <c r="L14" s="2">
        <v>315963.3</v>
      </c>
      <c r="N14" s="16">
        <v>26.6</v>
      </c>
      <c r="O14" s="16">
        <v>26.55</v>
      </c>
      <c r="P14" s="16">
        <v>26.6</v>
      </c>
    </row>
    <row r="15" spans="4:25" ht="16.5" x14ac:dyDescent="0.25">
      <c r="E15" s="2">
        <v>42786</v>
      </c>
      <c r="F15" s="2" t="s">
        <v>0</v>
      </c>
      <c r="G15" s="2" t="s">
        <v>14</v>
      </c>
      <c r="H15" s="2">
        <v>15.25</v>
      </c>
      <c r="I15" s="2">
        <v>15.25</v>
      </c>
      <c r="J15" s="2">
        <v>15.3</v>
      </c>
      <c r="K15" s="12"/>
      <c r="L15" s="2">
        <v>562275</v>
      </c>
      <c r="N15" s="16">
        <v>15.3</v>
      </c>
      <c r="O15" s="16">
        <v>15.25</v>
      </c>
      <c r="P15" s="16">
        <v>15.3</v>
      </c>
    </row>
    <row r="16" spans="4:25" ht="16.5" x14ac:dyDescent="0.25">
      <c r="E16" s="2">
        <v>42786</v>
      </c>
      <c r="F16" s="2" t="s">
        <v>0</v>
      </c>
      <c r="G16" s="2" t="s">
        <v>15</v>
      </c>
      <c r="H16" s="2">
        <v>13.6</v>
      </c>
      <c r="I16" s="2">
        <v>13.6</v>
      </c>
      <c r="J16" s="2">
        <v>13.65</v>
      </c>
      <c r="K16" s="12"/>
      <c r="L16" s="2">
        <v>301163.78399999999</v>
      </c>
      <c r="N16" s="16">
        <v>13.6</v>
      </c>
      <c r="O16" s="16">
        <v>13.6</v>
      </c>
      <c r="P16" s="16">
        <v>13.65</v>
      </c>
    </row>
    <row r="17" spans="5:16" x14ac:dyDescent="0.25">
      <c r="E17" s="2">
        <v>42786</v>
      </c>
      <c r="F17" s="2" t="s">
        <v>0</v>
      </c>
      <c r="G17" s="2" t="s">
        <v>16</v>
      </c>
      <c r="H17" s="2">
        <v>13.25</v>
      </c>
      <c r="I17" s="2">
        <v>13.25</v>
      </c>
      <c r="J17" s="2">
        <v>13.3</v>
      </c>
      <c r="K17" s="13" t="s">
        <v>243</v>
      </c>
      <c r="L17" s="2">
        <v>1335665.7320000001</v>
      </c>
      <c r="N17" s="16">
        <v>13.3</v>
      </c>
      <c r="O17" s="16">
        <v>13.25</v>
      </c>
      <c r="P17" s="16">
        <v>13.3</v>
      </c>
    </row>
    <row r="18" spans="5:16" x14ac:dyDescent="0.25">
      <c r="E18" s="2">
        <v>42786</v>
      </c>
      <c r="F18" s="2" t="s">
        <v>0</v>
      </c>
      <c r="G18" s="2" t="s">
        <v>17</v>
      </c>
      <c r="H18" s="2">
        <v>9.19</v>
      </c>
      <c r="I18" s="2">
        <v>9.19</v>
      </c>
      <c r="J18" s="2">
        <v>9.2100000000000009</v>
      </c>
      <c r="K18" s="13" t="s">
        <v>243</v>
      </c>
      <c r="L18" s="2">
        <v>1624509.8559999999</v>
      </c>
      <c r="N18" s="16">
        <v>9.1999999999999993</v>
      </c>
      <c r="O18" s="16">
        <v>9.19</v>
      </c>
      <c r="P18" s="16">
        <v>9.1999999999999993</v>
      </c>
    </row>
    <row r="19" spans="5:16" ht="16.5" x14ac:dyDescent="0.25">
      <c r="E19" s="2">
        <v>42786</v>
      </c>
      <c r="F19" s="2" t="s">
        <v>0</v>
      </c>
      <c r="G19" s="2" t="s">
        <v>18</v>
      </c>
      <c r="H19" s="2">
        <v>16.8</v>
      </c>
      <c r="I19" s="2">
        <v>16.75</v>
      </c>
      <c r="J19" s="2">
        <v>16.8</v>
      </c>
      <c r="K19" s="12"/>
      <c r="L19" s="2">
        <v>1667087.32</v>
      </c>
      <c r="N19" s="16">
        <v>16.8</v>
      </c>
      <c r="O19" s="16">
        <v>16.75</v>
      </c>
      <c r="P19" s="16">
        <v>16.8</v>
      </c>
    </row>
    <row r="20" spans="5:16" ht="16.5" x14ac:dyDescent="0.25">
      <c r="E20" s="2">
        <v>42786</v>
      </c>
      <c r="F20" s="2" t="s">
        <v>0</v>
      </c>
      <c r="G20" s="2" t="s">
        <v>19</v>
      </c>
      <c r="H20" s="2">
        <v>16.95</v>
      </c>
      <c r="I20" s="2">
        <v>16.95</v>
      </c>
      <c r="J20" s="2">
        <v>17</v>
      </c>
      <c r="K20" s="12"/>
      <c r="L20" s="2">
        <v>10520495.107999999</v>
      </c>
      <c r="N20" s="16">
        <v>16.95</v>
      </c>
      <c r="O20" s="16">
        <v>16.95</v>
      </c>
      <c r="P20" s="16">
        <v>17</v>
      </c>
    </row>
    <row r="21" spans="5:16" ht="16.5" x14ac:dyDescent="0.25">
      <c r="E21" s="2">
        <v>42786</v>
      </c>
      <c r="F21" s="2" t="s">
        <v>0</v>
      </c>
      <c r="G21" s="2" t="s">
        <v>20</v>
      </c>
      <c r="H21" s="2">
        <v>50.7</v>
      </c>
      <c r="I21" s="2">
        <v>50.6</v>
      </c>
      <c r="J21" s="2">
        <v>50.7</v>
      </c>
      <c r="K21" s="12"/>
      <c r="L21" s="2">
        <v>10233603.994999999</v>
      </c>
      <c r="N21" s="16">
        <v>50.6</v>
      </c>
      <c r="O21" s="16">
        <v>50.6</v>
      </c>
      <c r="P21" s="16">
        <v>50.7</v>
      </c>
    </row>
    <row r="22" spans="5:16" ht="16.5" x14ac:dyDescent="0.25">
      <c r="E22" s="2">
        <v>42786</v>
      </c>
      <c r="F22" s="2" t="s">
        <v>0</v>
      </c>
      <c r="G22" s="2" t="s">
        <v>21</v>
      </c>
      <c r="H22" s="2">
        <v>49.1</v>
      </c>
      <c r="I22" s="2">
        <v>49.05</v>
      </c>
      <c r="J22" s="2">
        <v>49.1</v>
      </c>
      <c r="K22" s="12"/>
      <c r="L22" s="2">
        <v>12563210.128</v>
      </c>
      <c r="N22" s="16">
        <v>49.1</v>
      </c>
      <c r="O22" s="16">
        <v>49.05</v>
      </c>
      <c r="P22" s="16">
        <v>49.1</v>
      </c>
    </row>
    <row r="23" spans="5:16" ht="16.5" x14ac:dyDescent="0.25">
      <c r="E23" s="2">
        <v>42786</v>
      </c>
      <c r="F23" s="2" t="s">
        <v>0</v>
      </c>
      <c r="G23" s="2" t="s">
        <v>22</v>
      </c>
      <c r="H23" s="2">
        <v>8.14</v>
      </c>
      <c r="I23" s="2">
        <v>8.1300000000000008</v>
      </c>
      <c r="J23" s="2">
        <v>8.14</v>
      </c>
      <c r="K23" s="12"/>
      <c r="L23" s="2">
        <v>14975742.825999999</v>
      </c>
      <c r="N23" s="16">
        <v>8.14</v>
      </c>
      <c r="O23" s="16">
        <v>8.1300000000000008</v>
      </c>
      <c r="P23" s="16">
        <v>8.14</v>
      </c>
    </row>
    <row r="24" spans="5:16" ht="16.5" x14ac:dyDescent="0.25">
      <c r="E24" s="2">
        <v>42786</v>
      </c>
      <c r="F24" s="2" t="s">
        <v>0</v>
      </c>
      <c r="G24" s="2" t="s">
        <v>23</v>
      </c>
      <c r="H24" s="2">
        <v>18.850000000000001</v>
      </c>
      <c r="I24" s="2">
        <v>18.850000000000001</v>
      </c>
      <c r="J24" s="2">
        <v>18.899999999999999</v>
      </c>
      <c r="K24" s="12"/>
      <c r="L24" s="2">
        <v>8765400</v>
      </c>
      <c r="N24" s="16">
        <v>18.850000000000001</v>
      </c>
      <c r="O24" s="16">
        <v>18.850000000000001</v>
      </c>
      <c r="P24" s="16">
        <v>18.899999999999999</v>
      </c>
    </row>
    <row r="25" spans="5:16" ht="16.5" x14ac:dyDescent="0.25">
      <c r="E25" s="2">
        <v>42786</v>
      </c>
      <c r="F25" s="2" t="s">
        <v>0</v>
      </c>
      <c r="G25" s="2" t="s">
        <v>24</v>
      </c>
      <c r="H25" s="2">
        <v>13</v>
      </c>
      <c r="I25" s="2">
        <v>13</v>
      </c>
      <c r="J25" s="2">
        <v>13.05</v>
      </c>
      <c r="K25" s="12"/>
      <c r="L25" s="2">
        <v>11998647.753</v>
      </c>
      <c r="N25" s="16">
        <v>13.05</v>
      </c>
      <c r="O25" s="16">
        <v>13</v>
      </c>
      <c r="P25" s="16">
        <v>13.05</v>
      </c>
    </row>
    <row r="26" spans="5:16" ht="16.5" x14ac:dyDescent="0.25">
      <c r="E26" s="2">
        <v>42786</v>
      </c>
      <c r="F26" s="2" t="s">
        <v>0</v>
      </c>
      <c r="G26" s="2" t="s">
        <v>25</v>
      </c>
      <c r="H26" s="2">
        <v>23.65</v>
      </c>
      <c r="I26" s="2">
        <v>23.65</v>
      </c>
      <c r="J26" s="2">
        <v>23.7</v>
      </c>
      <c r="K26" s="12"/>
      <c r="L26" s="2">
        <v>13599823.982999999</v>
      </c>
      <c r="N26" s="16">
        <v>23.7</v>
      </c>
      <c r="O26" s="16">
        <v>23.65</v>
      </c>
      <c r="P26" s="16">
        <v>23.7</v>
      </c>
    </row>
    <row r="27" spans="5:16" x14ac:dyDescent="0.25">
      <c r="E27" s="2">
        <v>42786</v>
      </c>
      <c r="F27" s="2" t="s">
        <v>0</v>
      </c>
      <c r="G27" s="2" t="s">
        <v>26</v>
      </c>
      <c r="H27" s="2">
        <v>12.1</v>
      </c>
      <c r="I27" s="2">
        <v>12.1</v>
      </c>
      <c r="J27" s="2">
        <v>12.15</v>
      </c>
      <c r="K27" s="13" t="s">
        <v>243</v>
      </c>
      <c r="L27" s="2">
        <v>9524564.1329999994</v>
      </c>
      <c r="N27" s="16">
        <v>12.1</v>
      </c>
      <c r="O27" s="16">
        <v>12.1</v>
      </c>
      <c r="P27" s="16">
        <v>12.15</v>
      </c>
    </row>
    <row r="28" spans="5:16" x14ac:dyDescent="0.25">
      <c r="E28" s="2">
        <v>42786</v>
      </c>
      <c r="F28" s="2" t="s">
        <v>0</v>
      </c>
      <c r="G28" s="2" t="s">
        <v>27</v>
      </c>
      <c r="H28" s="2">
        <v>8.39</v>
      </c>
      <c r="I28" s="2">
        <v>8.39</v>
      </c>
      <c r="J28" s="2">
        <v>8.4</v>
      </c>
      <c r="K28" s="13" t="s">
        <v>243</v>
      </c>
      <c r="L28" s="2">
        <v>10228144.081</v>
      </c>
      <c r="N28" s="16">
        <v>8.39</v>
      </c>
      <c r="O28" s="16">
        <v>8.39</v>
      </c>
      <c r="P28" s="16">
        <v>8.4</v>
      </c>
    </row>
    <row r="29" spans="5:16" ht="16.5" x14ac:dyDescent="0.25">
      <c r="E29" s="2">
        <v>42786</v>
      </c>
      <c r="F29" s="2" t="s">
        <v>0</v>
      </c>
      <c r="G29" s="2" t="s">
        <v>28</v>
      </c>
      <c r="H29" s="2">
        <v>8.67</v>
      </c>
      <c r="I29" s="2">
        <v>8.66</v>
      </c>
      <c r="J29" s="2">
        <v>8.67</v>
      </c>
      <c r="K29" s="12"/>
      <c r="L29" s="2">
        <v>2746074.821</v>
      </c>
      <c r="N29" s="16">
        <v>8.67</v>
      </c>
      <c r="O29" s="16">
        <v>8.66</v>
      </c>
      <c r="P29" s="16">
        <v>8.67</v>
      </c>
    </row>
    <row r="30" spans="5:16" ht="16.5" x14ac:dyDescent="0.25">
      <c r="E30" s="2">
        <v>42786</v>
      </c>
      <c r="F30" s="2" t="s">
        <v>0</v>
      </c>
      <c r="G30" s="2" t="s">
        <v>29</v>
      </c>
      <c r="H30" s="2">
        <v>9.57</v>
      </c>
      <c r="I30" s="2">
        <v>9.56</v>
      </c>
      <c r="J30" s="2">
        <v>9.57</v>
      </c>
      <c r="K30" s="12"/>
      <c r="L30" s="2">
        <v>10676379.753</v>
      </c>
      <c r="N30" s="16">
        <v>9.57</v>
      </c>
      <c r="O30" s="16">
        <v>9.56</v>
      </c>
      <c r="P30" s="16">
        <v>9.57</v>
      </c>
    </row>
    <row r="31" spans="5:16" ht="16.5" x14ac:dyDescent="0.25">
      <c r="E31" s="2">
        <v>42786</v>
      </c>
      <c r="F31" s="2" t="s">
        <v>0</v>
      </c>
      <c r="G31" s="2" t="s">
        <v>30</v>
      </c>
      <c r="H31" s="2">
        <v>18.600000000000001</v>
      </c>
      <c r="I31" s="2">
        <v>18.600000000000001</v>
      </c>
      <c r="J31" s="2">
        <v>18.649999999999999</v>
      </c>
      <c r="K31" s="12"/>
      <c r="L31" s="2">
        <v>19496989.568999998</v>
      </c>
      <c r="N31" s="16">
        <v>18.600000000000001</v>
      </c>
      <c r="O31" s="16">
        <v>18.600000000000001</v>
      </c>
      <c r="P31" s="16">
        <v>18.649999999999999</v>
      </c>
    </row>
    <row r="32" spans="5:16" ht="16.5" x14ac:dyDescent="0.25">
      <c r="E32" s="2">
        <v>42786</v>
      </c>
      <c r="F32" s="2" t="s">
        <v>0</v>
      </c>
      <c r="G32" s="2" t="s">
        <v>31</v>
      </c>
      <c r="H32" s="2">
        <v>18.100000000000001</v>
      </c>
      <c r="I32" s="2">
        <v>18.100000000000001</v>
      </c>
      <c r="J32" s="2">
        <v>18.149999999999999</v>
      </c>
      <c r="K32" s="12"/>
      <c r="L32" s="2">
        <v>11976856.168</v>
      </c>
      <c r="N32" s="16">
        <v>18.100000000000001</v>
      </c>
      <c r="O32" s="16">
        <v>18.100000000000001</v>
      </c>
      <c r="P32" s="16">
        <v>18.149999999999999</v>
      </c>
    </row>
    <row r="33" spans="4:28" ht="16.5" x14ac:dyDescent="0.25">
      <c r="E33" s="2">
        <v>42786</v>
      </c>
      <c r="F33" s="2" t="s">
        <v>0</v>
      </c>
      <c r="G33" s="2" t="s">
        <v>32</v>
      </c>
      <c r="H33" s="2">
        <v>14.85</v>
      </c>
      <c r="I33" s="2">
        <v>14.85</v>
      </c>
      <c r="J33" s="2">
        <v>14.9</v>
      </c>
      <c r="K33" s="12"/>
      <c r="L33" s="2">
        <v>11847285.074999999</v>
      </c>
      <c r="N33" s="16">
        <v>14.85</v>
      </c>
      <c r="O33" s="16">
        <v>14.85</v>
      </c>
      <c r="P33" s="16">
        <v>14.9</v>
      </c>
    </row>
    <row r="34" spans="4:28" x14ac:dyDescent="0.25">
      <c r="E34" s="2">
        <v>42786</v>
      </c>
      <c r="F34" s="2" t="s">
        <v>0</v>
      </c>
      <c r="G34" s="2" t="s">
        <v>33</v>
      </c>
      <c r="H34" s="2">
        <v>10</v>
      </c>
      <c r="I34" s="2">
        <v>10</v>
      </c>
      <c r="J34" s="2">
        <v>10.050000000000001</v>
      </c>
      <c r="K34" s="13" t="s">
        <v>243</v>
      </c>
      <c r="L34" s="2">
        <v>2169072.9870000002</v>
      </c>
      <c r="N34" s="16">
        <v>10</v>
      </c>
      <c r="O34" s="16">
        <v>10</v>
      </c>
      <c r="P34" s="16">
        <v>10.050000000000001</v>
      </c>
    </row>
    <row r="35" spans="4:28" x14ac:dyDescent="0.25">
      <c r="L35" s="2">
        <v>0</v>
      </c>
    </row>
    <row r="42" spans="4:28" x14ac:dyDescent="0.25">
      <c r="D42" s="2" t="s">
        <v>448</v>
      </c>
      <c r="H42" s="2" t="s">
        <v>445</v>
      </c>
      <c r="N42" s="2" t="s">
        <v>446</v>
      </c>
    </row>
    <row r="43" spans="4:28" x14ac:dyDescent="0.25">
      <c r="E43" s="2" t="s">
        <v>38</v>
      </c>
      <c r="F43" s="2" t="s">
        <v>39</v>
      </c>
      <c r="G43" s="2" t="s">
        <v>34</v>
      </c>
      <c r="H43" s="2" t="s">
        <v>35</v>
      </c>
      <c r="I43" s="2" t="s">
        <v>36</v>
      </c>
      <c r="J43" s="2" t="s">
        <v>37</v>
      </c>
      <c r="K43" s="2" t="s">
        <v>242</v>
      </c>
      <c r="L43" s="2" t="s">
        <v>244</v>
      </c>
      <c r="N43" s="2" t="s">
        <v>35</v>
      </c>
      <c r="O43" s="2" t="s">
        <v>382</v>
      </c>
      <c r="P43" s="2" t="s">
        <v>37</v>
      </c>
      <c r="R43" s="2" t="s">
        <v>442</v>
      </c>
      <c r="S43" s="2" t="s">
        <v>443</v>
      </c>
      <c r="T43" s="2" t="s">
        <v>444</v>
      </c>
    </row>
    <row r="44" spans="4:28" x14ac:dyDescent="0.25">
      <c r="E44" s="2">
        <v>20170301</v>
      </c>
      <c r="F44" s="2">
        <v>104854</v>
      </c>
      <c r="G44" s="2" t="s">
        <v>1</v>
      </c>
      <c r="H44" s="50">
        <v>18.350000000000001</v>
      </c>
      <c r="I44" s="50">
        <v>18.350000000000001</v>
      </c>
      <c r="J44" s="50">
        <v>18.399999999999999</v>
      </c>
      <c r="K44" s="13" t="s">
        <v>243</v>
      </c>
      <c r="L44" s="2">
        <v>8964762.5889999997</v>
      </c>
      <c r="N44" s="9">
        <v>18.399999999999999</v>
      </c>
      <c r="O44" s="9">
        <v>18.350000000000001</v>
      </c>
      <c r="P44" s="9">
        <v>18.399999999999999</v>
      </c>
      <c r="R44" s="2">
        <f>J44*L44</f>
        <v>164951631.63759997</v>
      </c>
      <c r="S44" s="2">
        <f>H44*L44</f>
        <v>164503393.50815001</v>
      </c>
      <c r="T44" s="2">
        <f>I44*L44</f>
        <v>164503393.50815001</v>
      </c>
    </row>
    <row r="45" spans="4:28" ht="16.5" x14ac:dyDescent="0.25">
      <c r="E45" s="2">
        <v>20170301</v>
      </c>
      <c r="F45" s="2">
        <v>104854</v>
      </c>
      <c r="G45" s="2" t="s">
        <v>2</v>
      </c>
      <c r="H45" s="50">
        <v>28.65</v>
      </c>
      <c r="I45" s="50">
        <v>28.65</v>
      </c>
      <c r="J45" s="50">
        <v>28.7</v>
      </c>
      <c r="K45" s="12"/>
      <c r="L45" s="2">
        <v>1151234.2649999999</v>
      </c>
      <c r="N45" s="9">
        <v>28.65</v>
      </c>
      <c r="O45" s="9">
        <v>28.65</v>
      </c>
      <c r="P45" s="9">
        <v>28.7</v>
      </c>
      <c r="R45" s="2">
        <f t="shared" ref="R45:R76" si="0">J45*L45</f>
        <v>33040423.405499995</v>
      </c>
      <c r="S45" s="2">
        <f t="shared" ref="S45:S76" si="1">H45*L45</f>
        <v>32982861.692249995</v>
      </c>
      <c r="T45" s="2">
        <f t="shared" ref="T45:T76" si="2">I45*L45</f>
        <v>32982861.692249995</v>
      </c>
      <c r="W45" s="2" t="s">
        <v>239</v>
      </c>
      <c r="X45" s="2" t="s">
        <v>383</v>
      </c>
    </row>
    <row r="46" spans="4:28" ht="16.5" x14ac:dyDescent="0.25">
      <c r="E46" s="2">
        <v>20170301</v>
      </c>
      <c r="F46" s="2">
        <v>104854</v>
      </c>
      <c r="G46" s="2" t="s">
        <v>3</v>
      </c>
      <c r="H46" s="50">
        <v>9.4600000000000009</v>
      </c>
      <c r="I46" s="50">
        <v>9.4600000000000009</v>
      </c>
      <c r="J46" s="50">
        <v>9.4700000000000006</v>
      </c>
      <c r="K46" s="12"/>
      <c r="L46" s="2">
        <v>3238130.76</v>
      </c>
      <c r="N46" s="9">
        <v>9.4700000000000006</v>
      </c>
      <c r="O46" s="9">
        <v>9.4600000000000009</v>
      </c>
      <c r="P46" s="9">
        <v>9.4700000000000006</v>
      </c>
      <c r="R46" s="2">
        <f t="shared" si="0"/>
        <v>30665098.297200002</v>
      </c>
      <c r="S46" s="2">
        <f t="shared" si="1"/>
        <v>30632716.989599999</v>
      </c>
      <c r="T46" s="2">
        <f t="shared" si="2"/>
        <v>30632716.989599999</v>
      </c>
      <c r="V46" s="2" t="s">
        <v>246</v>
      </c>
      <c r="W46" s="10">
        <f>SUM(R44:R76)/AB46</f>
        <v>1098.7112713885911</v>
      </c>
      <c r="X46" s="17">
        <v>1097.4000000000001</v>
      </c>
      <c r="AA46" s="2" t="s">
        <v>441</v>
      </c>
      <c r="AB46" s="2">
        <v>3394454.3691399661</v>
      </c>
    </row>
    <row r="47" spans="4:28" ht="16.5" x14ac:dyDescent="0.25">
      <c r="E47" s="2">
        <v>20170301</v>
      </c>
      <c r="F47" s="2">
        <v>104854</v>
      </c>
      <c r="G47" s="2" t="s">
        <v>4</v>
      </c>
      <c r="H47" s="50">
        <v>15.75</v>
      </c>
      <c r="I47" s="50">
        <v>15.75</v>
      </c>
      <c r="J47" s="50">
        <v>15.85</v>
      </c>
      <c r="K47" s="12"/>
      <c r="L47" s="2">
        <v>212960</v>
      </c>
      <c r="N47" s="9">
        <v>15.7</v>
      </c>
      <c r="O47" s="9">
        <v>15.75</v>
      </c>
      <c r="P47" s="9">
        <v>15.85</v>
      </c>
      <c r="R47" s="2">
        <f t="shared" si="0"/>
        <v>3375416</v>
      </c>
      <c r="S47" s="2">
        <f t="shared" si="1"/>
        <v>3354120</v>
      </c>
      <c r="T47" s="2">
        <f t="shared" si="2"/>
        <v>3354120</v>
      </c>
      <c r="V47" s="2" t="s">
        <v>247</v>
      </c>
      <c r="W47" s="10">
        <f>SUM(S44:S76)/$AB$46</f>
        <v>1097.04938123702</v>
      </c>
      <c r="X47" s="17">
        <v>1097.2</v>
      </c>
    </row>
    <row r="48" spans="4:28" ht="16.5" x14ac:dyDescent="0.25">
      <c r="E48" s="2">
        <v>20170301</v>
      </c>
      <c r="F48" s="2">
        <v>104854</v>
      </c>
      <c r="G48" s="2" t="s">
        <v>5</v>
      </c>
      <c r="H48" s="50">
        <v>13.85</v>
      </c>
      <c r="I48" s="50">
        <v>13.85</v>
      </c>
      <c r="J48" s="50">
        <v>13.9</v>
      </c>
      <c r="K48" s="12"/>
      <c r="L48" s="2">
        <v>1342960</v>
      </c>
      <c r="N48" s="9">
        <v>13.85</v>
      </c>
      <c r="O48" s="9">
        <v>13.85</v>
      </c>
      <c r="P48" s="9">
        <v>13.9</v>
      </c>
      <c r="R48" s="2">
        <f t="shared" si="0"/>
        <v>18667144</v>
      </c>
      <c r="S48" s="2">
        <f t="shared" si="1"/>
        <v>18599996</v>
      </c>
      <c r="T48" s="2">
        <f t="shared" si="2"/>
        <v>18599996</v>
      </c>
      <c r="V48" s="2" t="s">
        <v>248</v>
      </c>
      <c r="W48" s="10">
        <f>SUM(T44:T76)/AB46</f>
        <v>1096.3806880538486</v>
      </c>
      <c r="X48" s="17">
        <v>1097</v>
      </c>
    </row>
    <row r="49" spans="5:25" ht="16.5" x14ac:dyDescent="0.25">
      <c r="E49" s="2">
        <v>20170301</v>
      </c>
      <c r="F49" s="2">
        <v>104854</v>
      </c>
      <c r="G49" s="2" t="s">
        <v>6</v>
      </c>
      <c r="H49" s="50">
        <v>30</v>
      </c>
      <c r="I49" s="50">
        <v>30</v>
      </c>
      <c r="J49" s="50">
        <v>30.05</v>
      </c>
      <c r="K49" s="12"/>
      <c r="L49" s="2">
        <v>3473760</v>
      </c>
      <c r="N49" s="9">
        <v>30</v>
      </c>
      <c r="O49" s="9">
        <v>30</v>
      </c>
      <c r="P49" s="9">
        <v>30.05</v>
      </c>
      <c r="R49" s="2">
        <f t="shared" si="0"/>
        <v>104386488</v>
      </c>
      <c r="S49" s="2">
        <f t="shared" si="1"/>
        <v>104212800</v>
      </c>
      <c r="T49" s="2">
        <f t="shared" si="2"/>
        <v>104212800</v>
      </c>
    </row>
    <row r="50" spans="5:25" ht="16.5" x14ac:dyDescent="0.25">
      <c r="E50" s="2">
        <v>20170301</v>
      </c>
      <c r="F50" s="2">
        <v>104854</v>
      </c>
      <c r="G50" s="2" t="s">
        <v>7</v>
      </c>
      <c r="H50" s="50">
        <v>19.149999999999999</v>
      </c>
      <c r="I50" s="50">
        <v>19.149999999999999</v>
      </c>
      <c r="J50" s="50">
        <v>19.2</v>
      </c>
      <c r="K50" s="12"/>
      <c r="L50" s="2">
        <v>362200.4</v>
      </c>
      <c r="N50" s="9">
        <v>19.2</v>
      </c>
      <c r="O50" s="9">
        <v>19.149999999999999</v>
      </c>
      <c r="P50" s="9">
        <v>19.2</v>
      </c>
      <c r="R50" s="2">
        <f t="shared" si="0"/>
        <v>6954247.6800000006</v>
      </c>
      <c r="S50" s="2">
        <f t="shared" si="1"/>
        <v>6936137.6600000001</v>
      </c>
      <c r="T50" s="2">
        <f t="shared" si="2"/>
        <v>6936137.6600000001</v>
      </c>
    </row>
    <row r="51" spans="5:25" ht="17.25" thickBot="1" x14ac:dyDescent="0.3">
      <c r="E51" s="2">
        <v>20170301</v>
      </c>
      <c r="F51" s="2">
        <v>104854</v>
      </c>
      <c r="G51" s="2" t="s">
        <v>8</v>
      </c>
      <c r="H51" s="50">
        <v>8.4499999999999993</v>
      </c>
      <c r="I51" s="50">
        <v>8.4499999999999993</v>
      </c>
      <c r="J51" s="50">
        <v>8.4600000000000009</v>
      </c>
      <c r="K51" s="12"/>
      <c r="L51" s="2">
        <v>5968894.8770000003</v>
      </c>
      <c r="N51" s="9">
        <v>8.4600000000000009</v>
      </c>
      <c r="O51" s="9">
        <v>8.4499999999999993</v>
      </c>
      <c r="P51" s="9">
        <v>8.4600000000000009</v>
      </c>
      <c r="R51" s="2">
        <f t="shared" si="0"/>
        <v>50496850.659420006</v>
      </c>
      <c r="S51" s="2">
        <f t="shared" si="1"/>
        <v>50437161.710649997</v>
      </c>
      <c r="T51" s="2">
        <f t="shared" si="2"/>
        <v>50437161.710649997</v>
      </c>
      <c r="V51" s="2" t="s">
        <v>384</v>
      </c>
      <c r="Y51" s="10">
        <f>X48-W46</f>
        <v>-1.711271388591058</v>
      </c>
    </row>
    <row r="52" spans="5:25" ht="17.25" thickBot="1" x14ac:dyDescent="0.3">
      <c r="E52" s="2">
        <v>20170301</v>
      </c>
      <c r="F52" s="2">
        <v>104854</v>
      </c>
      <c r="G52" s="2" t="s">
        <v>9</v>
      </c>
      <c r="H52" s="50">
        <v>9.75</v>
      </c>
      <c r="I52" s="50">
        <v>9.75</v>
      </c>
      <c r="J52" s="50">
        <v>9.7799999999999994</v>
      </c>
      <c r="K52" s="12"/>
      <c r="L52" s="2">
        <v>1003223.825</v>
      </c>
      <c r="N52" s="9">
        <v>9.7799999999999994</v>
      </c>
      <c r="O52" s="9">
        <v>9.75</v>
      </c>
      <c r="P52" s="9">
        <v>9.7799999999999994</v>
      </c>
      <c r="R52" s="2">
        <f t="shared" si="0"/>
        <v>9811529.0084999986</v>
      </c>
      <c r="S52" s="2">
        <f t="shared" si="1"/>
        <v>9781432.2937499993</v>
      </c>
      <c r="T52" s="2">
        <f t="shared" si="2"/>
        <v>9781432.2937499993</v>
      </c>
      <c r="V52" s="52" t="s">
        <v>385</v>
      </c>
      <c r="W52" s="53"/>
      <c r="X52" s="53"/>
      <c r="Y52" s="54">
        <f>W48-X46</f>
        <v>-1.019311946151447</v>
      </c>
    </row>
    <row r="53" spans="5:25" ht="16.5" x14ac:dyDescent="0.25">
      <c r="E53" s="2">
        <v>20170301</v>
      </c>
      <c r="F53" s="2">
        <v>104854</v>
      </c>
      <c r="G53" s="2" t="s">
        <v>10</v>
      </c>
      <c r="H53" s="50">
        <v>9.18</v>
      </c>
      <c r="I53" s="50">
        <v>9.18</v>
      </c>
      <c r="J53" s="50">
        <v>9.19</v>
      </c>
      <c r="K53" s="12"/>
      <c r="L53" s="2">
        <v>2605152.4270000001</v>
      </c>
      <c r="N53" s="9">
        <v>9.18</v>
      </c>
      <c r="O53" s="9">
        <v>9.18</v>
      </c>
      <c r="P53" s="9">
        <v>9.19</v>
      </c>
      <c r="R53" s="2">
        <f t="shared" si="0"/>
        <v>23941350.804129999</v>
      </c>
      <c r="S53" s="2">
        <f t="shared" si="1"/>
        <v>23915299.279860001</v>
      </c>
      <c r="T53" s="2">
        <f t="shared" si="2"/>
        <v>23915299.279860001</v>
      </c>
    </row>
    <row r="54" spans="5:25" ht="16.5" x14ac:dyDescent="0.25">
      <c r="E54" s="2">
        <v>20170301</v>
      </c>
      <c r="F54" s="2">
        <v>104854</v>
      </c>
      <c r="G54" s="2" t="s">
        <v>11</v>
      </c>
      <c r="H54" s="50">
        <v>9.34</v>
      </c>
      <c r="I54" s="50">
        <v>9.34</v>
      </c>
      <c r="J54" s="50">
        <v>9.35</v>
      </c>
      <c r="K54" s="12"/>
      <c r="L54" s="2">
        <v>3111367.1690000002</v>
      </c>
      <c r="N54" s="9">
        <v>9.35</v>
      </c>
      <c r="O54" s="9">
        <v>9.34</v>
      </c>
      <c r="P54" s="9">
        <v>9.35</v>
      </c>
      <c r="R54" s="2">
        <f t="shared" si="0"/>
        <v>29091283.03015</v>
      </c>
      <c r="S54" s="2">
        <f t="shared" si="1"/>
        <v>29060169.358460002</v>
      </c>
      <c r="T54" s="2">
        <f t="shared" si="2"/>
        <v>29060169.358460002</v>
      </c>
    </row>
    <row r="55" spans="5:25" ht="16.5" x14ac:dyDescent="0.25">
      <c r="E55" s="2">
        <v>20170301</v>
      </c>
      <c r="F55" s="2">
        <v>104854</v>
      </c>
      <c r="G55" s="2" t="s">
        <v>12</v>
      </c>
      <c r="H55" s="50">
        <v>13.85</v>
      </c>
      <c r="I55" s="50">
        <v>13.85</v>
      </c>
      <c r="J55" s="50">
        <v>13.95</v>
      </c>
      <c r="K55" s="12"/>
      <c r="L55" s="2">
        <v>1679677.5060000001</v>
      </c>
      <c r="N55" s="9">
        <v>13.9</v>
      </c>
      <c r="O55" s="9">
        <v>13.85</v>
      </c>
      <c r="P55" s="9">
        <v>13.95</v>
      </c>
      <c r="R55" s="2">
        <f t="shared" si="0"/>
        <v>23431501.208700001</v>
      </c>
      <c r="S55" s="2">
        <f t="shared" si="1"/>
        <v>23263533.458099999</v>
      </c>
      <c r="T55" s="2">
        <f t="shared" si="2"/>
        <v>23263533.458099999</v>
      </c>
    </row>
    <row r="56" spans="5:25" ht="16.5" x14ac:dyDescent="0.25">
      <c r="E56" s="2">
        <v>20170301</v>
      </c>
      <c r="F56" s="2">
        <v>104854</v>
      </c>
      <c r="G56" s="2" t="s">
        <v>13</v>
      </c>
      <c r="H56" s="50">
        <v>26.7</v>
      </c>
      <c r="I56" s="50">
        <v>26.7</v>
      </c>
      <c r="J56" s="50">
        <v>26.75</v>
      </c>
      <c r="K56" s="12"/>
      <c r="L56" s="2">
        <v>315963.3</v>
      </c>
      <c r="N56" s="9">
        <v>26.7</v>
      </c>
      <c r="O56" s="9">
        <v>26.7</v>
      </c>
      <c r="P56" s="9">
        <v>26.75</v>
      </c>
      <c r="R56" s="2">
        <f t="shared" si="0"/>
        <v>8452018.2750000004</v>
      </c>
      <c r="S56" s="2">
        <f t="shared" si="1"/>
        <v>8436220.1099999994</v>
      </c>
      <c r="T56" s="2">
        <f t="shared" si="2"/>
        <v>8436220.1099999994</v>
      </c>
    </row>
    <row r="57" spans="5:25" ht="16.5" x14ac:dyDescent="0.25">
      <c r="E57" s="2">
        <v>20170301</v>
      </c>
      <c r="F57" s="2">
        <v>104854</v>
      </c>
      <c r="G57" s="2" t="s">
        <v>14</v>
      </c>
      <c r="H57" s="50">
        <v>15.15</v>
      </c>
      <c r="I57" s="50">
        <v>15.15</v>
      </c>
      <c r="J57" s="50">
        <v>15.2</v>
      </c>
      <c r="K57" s="12"/>
      <c r="L57" s="2">
        <v>562275</v>
      </c>
      <c r="N57" s="9">
        <v>15.15</v>
      </c>
      <c r="O57" s="9">
        <v>15.15</v>
      </c>
      <c r="P57" s="9">
        <v>15.2</v>
      </c>
      <c r="R57" s="2">
        <f t="shared" si="0"/>
        <v>8546580</v>
      </c>
      <c r="S57" s="2">
        <f t="shared" si="1"/>
        <v>8518466.25</v>
      </c>
      <c r="T57" s="2">
        <f t="shared" si="2"/>
        <v>8518466.25</v>
      </c>
    </row>
    <row r="58" spans="5:25" ht="16.5" x14ac:dyDescent="0.25">
      <c r="E58" s="2">
        <v>20170301</v>
      </c>
      <c r="F58" s="2">
        <v>104854</v>
      </c>
      <c r="G58" s="2" t="s">
        <v>15</v>
      </c>
      <c r="H58" s="50">
        <v>13.9</v>
      </c>
      <c r="I58" s="50">
        <v>13.9</v>
      </c>
      <c r="J58" s="50">
        <v>14</v>
      </c>
      <c r="K58" s="12"/>
      <c r="L58" s="2">
        <v>301163.78399999999</v>
      </c>
      <c r="N58" s="9">
        <v>13.95</v>
      </c>
      <c r="O58" s="9">
        <v>13.9</v>
      </c>
      <c r="P58" s="9">
        <v>14</v>
      </c>
      <c r="R58" s="2">
        <f t="shared" si="0"/>
        <v>4216292.9759999998</v>
      </c>
      <c r="S58" s="2">
        <f t="shared" si="1"/>
        <v>4186176.5976</v>
      </c>
      <c r="T58" s="2">
        <f t="shared" si="2"/>
        <v>4186176.5976</v>
      </c>
    </row>
    <row r="59" spans="5:25" x14ac:dyDescent="0.25">
      <c r="E59" s="2">
        <v>20170301</v>
      </c>
      <c r="F59" s="2">
        <v>104854</v>
      </c>
      <c r="G59" s="2" t="s">
        <v>16</v>
      </c>
      <c r="H59" s="50">
        <v>13.05</v>
      </c>
      <c r="I59" s="50">
        <v>13.05</v>
      </c>
      <c r="J59" s="50">
        <v>13.1</v>
      </c>
      <c r="K59" s="13" t="s">
        <v>243</v>
      </c>
      <c r="L59" s="2">
        <v>1335665.7320000001</v>
      </c>
      <c r="N59" s="9">
        <v>13.05</v>
      </c>
      <c r="O59" s="9">
        <v>13.05</v>
      </c>
      <c r="P59" s="9">
        <v>13.1</v>
      </c>
      <c r="R59" s="2">
        <f t="shared" si="0"/>
        <v>17497221.089200001</v>
      </c>
      <c r="S59" s="2">
        <f t="shared" si="1"/>
        <v>17430437.802600004</v>
      </c>
      <c r="T59" s="2">
        <f t="shared" si="2"/>
        <v>17430437.802600004</v>
      </c>
    </row>
    <row r="60" spans="5:25" x14ac:dyDescent="0.25">
      <c r="E60" s="2">
        <v>20170301</v>
      </c>
      <c r="F60" s="2">
        <v>104854</v>
      </c>
      <c r="G60" s="2" t="s">
        <v>17</v>
      </c>
      <c r="H60" s="50">
        <v>9.0299999999999994</v>
      </c>
      <c r="I60" s="50">
        <v>9.0299999999999994</v>
      </c>
      <c r="J60" s="50">
        <v>9.0500000000000007</v>
      </c>
      <c r="K60" s="13" t="s">
        <v>243</v>
      </c>
      <c r="L60" s="2">
        <v>1624509.8559999999</v>
      </c>
      <c r="N60" s="9">
        <v>9.0299999999999994</v>
      </c>
      <c r="O60" s="9">
        <v>9.0299999999999994</v>
      </c>
      <c r="P60" s="9">
        <v>9.0500000000000007</v>
      </c>
      <c r="R60" s="2">
        <f t="shared" si="0"/>
        <v>14701814.196800001</v>
      </c>
      <c r="S60" s="2">
        <f t="shared" si="1"/>
        <v>14669323.999679998</v>
      </c>
      <c r="T60" s="2">
        <f t="shared" si="2"/>
        <v>14669323.999679998</v>
      </c>
    </row>
    <row r="61" spans="5:25" ht="16.5" x14ac:dyDescent="0.25">
      <c r="E61" s="2">
        <v>20170301</v>
      </c>
      <c r="F61" s="2">
        <v>104854</v>
      </c>
      <c r="G61" s="2" t="s">
        <v>18</v>
      </c>
      <c r="H61" s="50">
        <v>16.649999999999999</v>
      </c>
      <c r="I61" s="50">
        <v>16.600000000000001</v>
      </c>
      <c r="J61" s="50">
        <v>16.649999999999999</v>
      </c>
      <c r="K61" s="12"/>
      <c r="L61" s="2">
        <v>1667087.32</v>
      </c>
      <c r="N61" s="9">
        <v>16.649999999999999</v>
      </c>
      <c r="O61" s="9">
        <v>16.600000000000001</v>
      </c>
      <c r="P61" s="9">
        <v>16.649999999999999</v>
      </c>
      <c r="R61" s="2">
        <f t="shared" si="0"/>
        <v>27757003.877999999</v>
      </c>
      <c r="S61" s="2">
        <f t="shared" si="1"/>
        <v>27757003.877999999</v>
      </c>
      <c r="T61" s="2">
        <f t="shared" si="2"/>
        <v>27673649.512000002</v>
      </c>
    </row>
    <row r="62" spans="5:25" ht="16.5" x14ac:dyDescent="0.25">
      <c r="E62" s="2">
        <v>20170301</v>
      </c>
      <c r="F62" s="2">
        <v>104854</v>
      </c>
      <c r="G62" s="2" t="s">
        <v>19</v>
      </c>
      <c r="H62" s="50">
        <v>16.899999999999999</v>
      </c>
      <c r="I62" s="50">
        <v>16.899999999999999</v>
      </c>
      <c r="J62" s="50">
        <v>16.95</v>
      </c>
      <c r="K62" s="12"/>
      <c r="L62" s="2">
        <v>10520495.107999999</v>
      </c>
      <c r="N62" s="9">
        <v>16.899999999999999</v>
      </c>
      <c r="O62" s="9">
        <v>16.899999999999999</v>
      </c>
      <c r="P62" s="9">
        <v>16.95</v>
      </c>
      <c r="R62" s="2">
        <f t="shared" si="0"/>
        <v>178322392.08059996</v>
      </c>
      <c r="S62" s="2">
        <f t="shared" si="1"/>
        <v>177796367.32519996</v>
      </c>
      <c r="T62" s="2">
        <f t="shared" si="2"/>
        <v>177796367.32519996</v>
      </c>
    </row>
    <row r="63" spans="5:25" ht="16.5" x14ac:dyDescent="0.25">
      <c r="E63" s="2">
        <v>20170301</v>
      </c>
      <c r="F63" s="2">
        <v>104854</v>
      </c>
      <c r="G63" s="2" t="s">
        <v>20</v>
      </c>
      <c r="H63" s="50">
        <v>49.6</v>
      </c>
      <c r="I63" s="50">
        <v>49.6</v>
      </c>
      <c r="J63" s="50">
        <v>49.65</v>
      </c>
      <c r="K63" s="12"/>
      <c r="L63" s="2">
        <v>10233603.994999999</v>
      </c>
      <c r="N63" s="9">
        <v>49.6</v>
      </c>
      <c r="O63" s="9">
        <v>49.6</v>
      </c>
      <c r="P63" s="9">
        <v>49.65</v>
      </c>
      <c r="R63" s="2">
        <f t="shared" si="0"/>
        <v>508098438.35174996</v>
      </c>
      <c r="S63" s="2">
        <f t="shared" si="1"/>
        <v>507586758.15199995</v>
      </c>
      <c r="T63" s="2">
        <f t="shared" si="2"/>
        <v>507586758.15199995</v>
      </c>
    </row>
    <row r="64" spans="5:25" ht="16.5" x14ac:dyDescent="0.25">
      <c r="E64" s="2">
        <v>20170301</v>
      </c>
      <c r="F64" s="2">
        <v>104854</v>
      </c>
      <c r="G64" s="2" t="s">
        <v>21</v>
      </c>
      <c r="H64" s="50">
        <v>48.05</v>
      </c>
      <c r="I64" s="50">
        <v>48</v>
      </c>
      <c r="J64" s="50">
        <v>48.05</v>
      </c>
      <c r="K64" s="12"/>
      <c r="L64" s="2">
        <v>12563210.128</v>
      </c>
      <c r="N64" s="9">
        <v>48</v>
      </c>
      <c r="O64" s="9">
        <v>48</v>
      </c>
      <c r="P64" s="9">
        <v>48.05</v>
      </c>
      <c r="R64" s="2">
        <f t="shared" si="0"/>
        <v>603662246.65040004</v>
      </c>
      <c r="S64" s="2">
        <f t="shared" si="1"/>
        <v>603662246.65040004</v>
      </c>
      <c r="T64" s="2">
        <f t="shared" si="2"/>
        <v>603034086.14400005</v>
      </c>
    </row>
    <row r="65" spans="5:20" ht="16.5" x14ac:dyDescent="0.25">
      <c r="E65" s="2">
        <v>20170301</v>
      </c>
      <c r="F65" s="2">
        <v>104854</v>
      </c>
      <c r="G65" s="2" t="s">
        <v>22</v>
      </c>
      <c r="H65" s="50">
        <v>8.11</v>
      </c>
      <c r="I65" s="50">
        <v>8.1</v>
      </c>
      <c r="J65" s="50">
        <v>8.11</v>
      </c>
      <c r="K65" s="12"/>
      <c r="L65" s="2">
        <v>14975742.825999999</v>
      </c>
      <c r="N65" s="9">
        <v>8.11</v>
      </c>
      <c r="O65" s="9">
        <v>8.1</v>
      </c>
      <c r="P65" s="9">
        <v>8.11</v>
      </c>
      <c r="R65" s="2">
        <f t="shared" si="0"/>
        <v>121453274.31885998</v>
      </c>
      <c r="S65" s="2">
        <f t="shared" si="1"/>
        <v>121453274.31885998</v>
      </c>
      <c r="T65" s="2">
        <f t="shared" si="2"/>
        <v>121303516.8906</v>
      </c>
    </row>
    <row r="66" spans="5:20" ht="16.5" x14ac:dyDescent="0.25">
      <c r="E66" s="2">
        <v>20170301</v>
      </c>
      <c r="F66" s="2">
        <v>104854</v>
      </c>
      <c r="G66" s="2" t="s">
        <v>23</v>
      </c>
      <c r="H66" s="50">
        <v>18.600000000000001</v>
      </c>
      <c r="I66" s="50">
        <v>18.600000000000001</v>
      </c>
      <c r="J66" s="50">
        <v>18.649999999999999</v>
      </c>
      <c r="K66" s="12"/>
      <c r="L66" s="2">
        <v>8765400</v>
      </c>
      <c r="N66" s="9">
        <v>18.649999999999999</v>
      </c>
      <c r="O66" s="9">
        <v>18.600000000000001</v>
      </c>
      <c r="P66" s="9">
        <v>18.649999999999999</v>
      </c>
      <c r="R66" s="2">
        <f t="shared" si="0"/>
        <v>163474710</v>
      </c>
      <c r="S66" s="2">
        <f t="shared" si="1"/>
        <v>163036440</v>
      </c>
      <c r="T66" s="2">
        <f t="shared" si="2"/>
        <v>163036440</v>
      </c>
    </row>
    <row r="67" spans="5:20" ht="16.5" x14ac:dyDescent="0.25">
      <c r="E67" s="2">
        <v>20170301</v>
      </c>
      <c r="F67" s="2">
        <v>104854</v>
      </c>
      <c r="G67" s="2" t="s">
        <v>24</v>
      </c>
      <c r="H67" s="50">
        <v>12.8</v>
      </c>
      <c r="I67" s="50">
        <v>12.8</v>
      </c>
      <c r="J67" s="50">
        <v>12.85</v>
      </c>
      <c r="K67" s="12"/>
      <c r="L67" s="2">
        <v>11998647.753</v>
      </c>
      <c r="N67" s="9">
        <v>12.8</v>
      </c>
      <c r="O67" s="9">
        <v>12.8</v>
      </c>
      <c r="P67" s="9">
        <v>12.85</v>
      </c>
      <c r="R67" s="2">
        <f t="shared" si="0"/>
        <v>154182623.62605</v>
      </c>
      <c r="S67" s="2">
        <f t="shared" si="1"/>
        <v>153582691.23840001</v>
      </c>
      <c r="T67" s="2">
        <f t="shared" si="2"/>
        <v>153582691.23840001</v>
      </c>
    </row>
    <row r="68" spans="5:20" ht="16.5" x14ac:dyDescent="0.25">
      <c r="E68" s="2">
        <v>20170301</v>
      </c>
      <c r="F68" s="2">
        <v>104854</v>
      </c>
      <c r="G68" s="2" t="s">
        <v>25</v>
      </c>
      <c r="H68" s="50">
        <v>23.95</v>
      </c>
      <c r="I68" s="50">
        <v>23.9</v>
      </c>
      <c r="J68" s="50">
        <v>23.95</v>
      </c>
      <c r="K68" s="12"/>
      <c r="L68" s="2">
        <v>13599823.982999999</v>
      </c>
      <c r="N68" s="9">
        <v>23.9</v>
      </c>
      <c r="O68" s="9">
        <v>23.9</v>
      </c>
      <c r="P68" s="9">
        <v>23.95</v>
      </c>
      <c r="R68" s="2">
        <f t="shared" si="0"/>
        <v>325715784.39284998</v>
      </c>
      <c r="S68" s="2">
        <f t="shared" si="1"/>
        <v>325715784.39284998</v>
      </c>
      <c r="T68" s="2">
        <f t="shared" si="2"/>
        <v>325035793.19369996</v>
      </c>
    </row>
    <row r="69" spans="5:20" x14ac:dyDescent="0.25">
      <c r="E69" s="2">
        <v>20170301</v>
      </c>
      <c r="F69" s="2">
        <v>104854</v>
      </c>
      <c r="G69" s="2" t="s">
        <v>26</v>
      </c>
      <c r="H69" s="50">
        <v>12.05</v>
      </c>
      <c r="I69" s="50">
        <v>12.05</v>
      </c>
      <c r="J69" s="50">
        <v>12.1</v>
      </c>
      <c r="K69" s="13" t="s">
        <v>243</v>
      </c>
      <c r="L69" s="2">
        <v>9524564.1329999994</v>
      </c>
      <c r="N69" s="9">
        <v>12.05</v>
      </c>
      <c r="O69" s="9">
        <v>12.05</v>
      </c>
      <c r="P69" s="9">
        <v>12.1</v>
      </c>
      <c r="R69" s="2">
        <f t="shared" si="0"/>
        <v>115247226.00929999</v>
      </c>
      <c r="S69" s="2">
        <f t="shared" si="1"/>
        <v>114770997.80265</v>
      </c>
      <c r="T69" s="2">
        <f t="shared" si="2"/>
        <v>114770997.80265</v>
      </c>
    </row>
    <row r="70" spans="5:20" x14ac:dyDescent="0.25">
      <c r="E70" s="2">
        <v>20170301</v>
      </c>
      <c r="F70" s="2">
        <v>104854</v>
      </c>
      <c r="G70" s="2" t="s">
        <v>27</v>
      </c>
      <c r="H70" s="50">
        <v>8.26</v>
      </c>
      <c r="I70" s="50">
        <v>8.25</v>
      </c>
      <c r="J70" s="50">
        <v>8.26</v>
      </c>
      <c r="K70" s="13" t="s">
        <v>243</v>
      </c>
      <c r="L70" s="2">
        <v>10228144.081</v>
      </c>
      <c r="N70" s="9">
        <v>8.26</v>
      </c>
      <c r="O70" s="9">
        <v>8.26</v>
      </c>
      <c r="P70" s="9">
        <v>8.27</v>
      </c>
      <c r="R70" s="2">
        <f t="shared" si="0"/>
        <v>84484470.109060004</v>
      </c>
      <c r="S70" s="2">
        <f t="shared" si="1"/>
        <v>84484470.109060004</v>
      </c>
      <c r="T70" s="2">
        <f t="shared" si="2"/>
        <v>84382188.668249995</v>
      </c>
    </row>
    <row r="71" spans="5:20" ht="16.5" x14ac:dyDescent="0.25">
      <c r="E71" s="2">
        <v>20170301</v>
      </c>
      <c r="F71" s="2">
        <v>104854</v>
      </c>
      <c r="G71" s="2" t="s">
        <v>28</v>
      </c>
      <c r="H71" s="50">
        <v>8.73</v>
      </c>
      <c r="I71" s="50">
        <v>8.7200000000000006</v>
      </c>
      <c r="J71" s="50">
        <v>8.73</v>
      </c>
      <c r="K71" s="12"/>
      <c r="L71" s="2">
        <v>2746074.821</v>
      </c>
      <c r="N71" s="9">
        <v>8.73</v>
      </c>
      <c r="O71" s="9">
        <v>8.7200000000000006</v>
      </c>
      <c r="P71" s="9">
        <v>8.73</v>
      </c>
      <c r="R71" s="2">
        <f t="shared" si="0"/>
        <v>23973233.18733</v>
      </c>
      <c r="S71" s="2">
        <f t="shared" si="1"/>
        <v>23973233.18733</v>
      </c>
      <c r="T71" s="2">
        <f t="shared" si="2"/>
        <v>23945772.439120002</v>
      </c>
    </row>
    <row r="72" spans="5:20" ht="16.5" x14ac:dyDescent="0.25">
      <c r="E72" s="2">
        <v>20170301</v>
      </c>
      <c r="F72" s="2">
        <v>104854</v>
      </c>
      <c r="G72" s="2" t="s">
        <v>29</v>
      </c>
      <c r="H72" s="50">
        <v>9.35</v>
      </c>
      <c r="I72" s="50">
        <v>9.35</v>
      </c>
      <c r="J72" s="50">
        <v>9.36</v>
      </c>
      <c r="K72" s="12"/>
      <c r="L72" s="2">
        <v>10676379.753</v>
      </c>
      <c r="N72" s="9">
        <v>9.35</v>
      </c>
      <c r="O72" s="9">
        <v>9.35</v>
      </c>
      <c r="P72" s="9">
        <v>9.36</v>
      </c>
      <c r="R72" s="2">
        <f t="shared" si="0"/>
        <v>99930914.488079995</v>
      </c>
      <c r="S72" s="2">
        <f t="shared" si="1"/>
        <v>99824150.690549999</v>
      </c>
      <c r="T72" s="2">
        <f t="shared" si="2"/>
        <v>99824150.690549999</v>
      </c>
    </row>
    <row r="73" spans="5:20" ht="16.5" x14ac:dyDescent="0.25">
      <c r="E73" s="2">
        <v>20170301</v>
      </c>
      <c r="F73" s="2">
        <v>104854</v>
      </c>
      <c r="G73" s="2" t="s">
        <v>30</v>
      </c>
      <c r="H73" s="50">
        <v>18.350000000000001</v>
      </c>
      <c r="I73" s="50">
        <v>18.350000000000001</v>
      </c>
      <c r="J73" s="50">
        <v>18.399999999999999</v>
      </c>
      <c r="K73" s="12"/>
      <c r="L73" s="2">
        <v>19496989.568999998</v>
      </c>
      <c r="N73" s="9">
        <v>18.399999999999999</v>
      </c>
      <c r="O73" s="9">
        <v>18.350000000000001</v>
      </c>
      <c r="P73" s="9">
        <v>18.399999999999999</v>
      </c>
      <c r="R73" s="2">
        <f t="shared" si="0"/>
        <v>358744608.06959993</v>
      </c>
      <c r="S73" s="2">
        <f t="shared" si="1"/>
        <v>357769758.59114999</v>
      </c>
      <c r="T73" s="2">
        <f t="shared" si="2"/>
        <v>357769758.59114999</v>
      </c>
    </row>
    <row r="74" spans="5:20" ht="16.5" x14ac:dyDescent="0.25">
      <c r="E74" s="2">
        <v>20170301</v>
      </c>
      <c r="F74" s="2">
        <v>104854</v>
      </c>
      <c r="G74" s="2" t="s">
        <v>31</v>
      </c>
      <c r="H74" s="50">
        <v>18.100000000000001</v>
      </c>
      <c r="I74" s="50">
        <v>18.05</v>
      </c>
      <c r="J74" s="50">
        <v>18.100000000000001</v>
      </c>
      <c r="K74" s="12"/>
      <c r="L74" s="2">
        <v>11976856.168</v>
      </c>
      <c r="N74" s="9">
        <v>18.100000000000001</v>
      </c>
      <c r="O74" s="9">
        <v>18.05</v>
      </c>
      <c r="P74" s="9">
        <v>18.100000000000001</v>
      </c>
      <c r="R74" s="2">
        <f t="shared" si="0"/>
        <v>216781096.6408</v>
      </c>
      <c r="S74" s="2">
        <f t="shared" si="1"/>
        <v>216781096.6408</v>
      </c>
      <c r="T74" s="2">
        <f t="shared" si="2"/>
        <v>216182253.83239999</v>
      </c>
    </row>
    <row r="75" spans="5:20" ht="16.5" x14ac:dyDescent="0.25">
      <c r="E75" s="2">
        <v>20170301</v>
      </c>
      <c r="F75" s="2">
        <v>104854</v>
      </c>
      <c r="G75" s="2" t="s">
        <v>32</v>
      </c>
      <c r="H75" s="50">
        <v>14.6</v>
      </c>
      <c r="I75" s="50">
        <v>14.6</v>
      </c>
      <c r="J75" s="50">
        <v>14.65</v>
      </c>
      <c r="K75" s="12"/>
      <c r="L75" s="2">
        <v>11847285.074999999</v>
      </c>
      <c r="N75" s="9">
        <v>14.65</v>
      </c>
      <c r="O75" s="9">
        <v>14.6</v>
      </c>
      <c r="P75" s="9">
        <v>14.65</v>
      </c>
      <c r="R75" s="2">
        <f t="shared" si="0"/>
        <v>173562726.34875</v>
      </c>
      <c r="S75" s="2">
        <f t="shared" si="1"/>
        <v>172970362.095</v>
      </c>
      <c r="T75" s="2">
        <f t="shared" si="2"/>
        <v>172970362.095</v>
      </c>
    </row>
    <row r="76" spans="5:20" x14ac:dyDescent="0.25">
      <c r="E76" s="2">
        <v>20170301</v>
      </c>
      <c r="F76" s="2">
        <v>104854</v>
      </c>
      <c r="G76" s="2" t="s">
        <v>33</v>
      </c>
      <c r="H76" s="50">
        <v>10.050000000000001</v>
      </c>
      <c r="I76" s="50">
        <v>10.050000000000001</v>
      </c>
      <c r="J76" s="50">
        <v>10.1</v>
      </c>
      <c r="K76" s="13" t="s">
        <v>243</v>
      </c>
      <c r="L76" s="51">
        <v>2169072.9870000002</v>
      </c>
      <c r="N76" s="9">
        <v>10.050000000000001</v>
      </c>
      <c r="O76" s="9">
        <v>10.050000000000001</v>
      </c>
      <c r="P76" s="9">
        <v>10.1</v>
      </c>
      <c r="R76" s="2">
        <f t="shared" si="0"/>
        <v>21907637.168700002</v>
      </c>
      <c r="S76" s="2">
        <f t="shared" si="1"/>
        <v>21799183.519350003</v>
      </c>
      <c r="T76" s="2">
        <f t="shared" si="2"/>
        <v>21799183.519350003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1</xdr:col>
                <xdr:colOff>133350</xdr:colOff>
                <xdr:row>2</xdr:row>
                <xdr:rowOff>95250</xdr:rowOff>
              </from>
              <to>
                <xdr:col>2</xdr:col>
                <xdr:colOff>419100</xdr:colOff>
                <xdr:row>4</xdr:row>
                <xdr:rowOff>133350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B8889"/>
  <sheetViews>
    <sheetView zoomScale="80" zoomScaleNormal="80" workbookViewId="0">
      <selection activeCell="A2" sqref="A2:Y34"/>
    </sheetView>
  </sheetViews>
  <sheetFormatPr defaultRowHeight="15.75" x14ac:dyDescent="0.25"/>
  <cols>
    <col min="1" max="1" width="11.25" style="2" bestFit="1" customWidth="1"/>
    <col min="2" max="3" width="9" style="2"/>
    <col min="4" max="4" width="9.125" style="2" bestFit="1" customWidth="1"/>
    <col min="5" max="5" width="9" style="2" customWidth="1"/>
    <col min="6" max="25" width="9.125" style="2" bestFit="1" customWidth="1"/>
    <col min="26" max="16384" width="9" style="2"/>
  </cols>
  <sheetData>
    <row r="1" spans="1:25" x14ac:dyDescent="0.25">
      <c r="A1" s="46" t="s">
        <v>40</v>
      </c>
      <c r="B1" s="47" t="s">
        <v>41</v>
      </c>
      <c r="C1" s="47" t="s">
        <v>42</v>
      </c>
      <c r="D1" s="47" t="s">
        <v>43</v>
      </c>
      <c r="E1" s="47" t="s">
        <v>44</v>
      </c>
      <c r="F1" s="47" t="s">
        <v>45</v>
      </c>
      <c r="G1" s="47" t="s">
        <v>46</v>
      </c>
      <c r="H1" s="47" t="s">
        <v>47</v>
      </c>
      <c r="I1" s="47" t="s">
        <v>48</v>
      </c>
      <c r="J1" s="47" t="s">
        <v>49</v>
      </c>
      <c r="K1" s="47" t="s">
        <v>50</v>
      </c>
      <c r="L1" s="47" t="s">
        <v>51</v>
      </c>
      <c r="M1" s="47" t="s">
        <v>52</v>
      </c>
      <c r="N1" s="47" t="s">
        <v>53</v>
      </c>
      <c r="O1" s="47" t="s">
        <v>54</v>
      </c>
      <c r="P1" s="47" t="s">
        <v>55</v>
      </c>
      <c r="Q1" s="47" t="s">
        <v>56</v>
      </c>
      <c r="R1" s="47" t="s">
        <v>57</v>
      </c>
      <c r="S1" s="47" t="s">
        <v>58</v>
      </c>
      <c r="T1" s="47" t="s">
        <v>59</v>
      </c>
      <c r="U1" s="47" t="s">
        <v>60</v>
      </c>
      <c r="V1" s="47" t="s">
        <v>61</v>
      </c>
      <c r="W1" s="47" t="s">
        <v>62</v>
      </c>
      <c r="X1" s="47" t="s">
        <v>63</v>
      </c>
      <c r="Y1" s="48" t="s">
        <v>64</v>
      </c>
    </row>
    <row r="2" spans="1:25" x14ac:dyDescent="0.25">
      <c r="A2" s="49">
        <v>42786</v>
      </c>
      <c r="B2" s="50" t="s">
        <v>449</v>
      </c>
      <c r="C2" s="50" t="s">
        <v>1</v>
      </c>
      <c r="D2" s="50">
        <v>18.55</v>
      </c>
      <c r="E2" s="50">
        <v>18.55</v>
      </c>
      <c r="F2" s="50">
        <v>313</v>
      </c>
      <c r="G2" s="50">
        <v>18.5</v>
      </c>
      <c r="H2" s="50">
        <v>1131</v>
      </c>
      <c r="I2" s="50">
        <v>18.45</v>
      </c>
      <c r="J2" s="50">
        <v>703</v>
      </c>
      <c r="K2" s="50">
        <v>18.399999999999999</v>
      </c>
      <c r="L2" s="50">
        <v>1340</v>
      </c>
      <c r="M2" s="50">
        <v>18.350000000000001</v>
      </c>
      <c r="N2" s="50">
        <v>113</v>
      </c>
      <c r="O2" s="50">
        <v>18.600000000000001</v>
      </c>
      <c r="P2" s="50">
        <v>1176</v>
      </c>
      <c r="Q2" s="50">
        <v>18.649999999999999</v>
      </c>
      <c r="R2" s="50">
        <v>1966</v>
      </c>
      <c r="S2" s="50">
        <v>18.7</v>
      </c>
      <c r="T2" s="50">
        <v>588</v>
      </c>
      <c r="U2" s="50">
        <v>18.75</v>
      </c>
      <c r="V2" s="50">
        <v>106</v>
      </c>
      <c r="W2" s="50">
        <v>18.8</v>
      </c>
      <c r="X2" s="50">
        <v>528</v>
      </c>
      <c r="Y2" s="50">
        <v>3818</v>
      </c>
    </row>
    <row r="3" spans="1:25" x14ac:dyDescent="0.25">
      <c r="A3" s="49">
        <v>42786</v>
      </c>
      <c r="B3" s="50" t="s">
        <v>449</v>
      </c>
      <c r="C3" s="50" t="s">
        <v>2</v>
      </c>
      <c r="D3" s="50">
        <v>28.8</v>
      </c>
      <c r="E3" s="50">
        <v>28.8</v>
      </c>
      <c r="F3" s="50">
        <v>32</v>
      </c>
      <c r="G3" s="50">
        <v>28.75</v>
      </c>
      <c r="H3" s="50">
        <v>39</v>
      </c>
      <c r="I3" s="50">
        <v>28.7</v>
      </c>
      <c r="J3" s="50">
        <v>51</v>
      </c>
      <c r="K3" s="50">
        <v>28.65</v>
      </c>
      <c r="L3" s="50">
        <v>61</v>
      </c>
      <c r="M3" s="50">
        <v>28.6</v>
      </c>
      <c r="N3" s="50">
        <v>59</v>
      </c>
      <c r="O3" s="50">
        <v>28.85</v>
      </c>
      <c r="P3" s="50">
        <v>3</v>
      </c>
      <c r="Q3" s="50">
        <v>28.9</v>
      </c>
      <c r="R3" s="50">
        <v>21</v>
      </c>
      <c r="S3" s="50">
        <v>28.95</v>
      </c>
      <c r="T3" s="50">
        <v>43</v>
      </c>
      <c r="U3" s="50">
        <v>29</v>
      </c>
      <c r="V3" s="50">
        <v>76</v>
      </c>
      <c r="W3" s="50">
        <v>29.05</v>
      </c>
      <c r="X3" s="50">
        <v>97</v>
      </c>
      <c r="Y3" s="50">
        <v>185</v>
      </c>
    </row>
    <row r="4" spans="1:25" x14ac:dyDescent="0.25">
      <c r="A4" s="49">
        <v>42786</v>
      </c>
      <c r="B4" s="50" t="s">
        <v>449</v>
      </c>
      <c r="C4" s="50" t="s">
        <v>3</v>
      </c>
      <c r="D4" s="50">
        <v>9.39</v>
      </c>
      <c r="E4" s="50">
        <v>9.39</v>
      </c>
      <c r="F4" s="50">
        <v>77</v>
      </c>
      <c r="G4" s="50">
        <v>9.3800000000000008</v>
      </c>
      <c r="H4" s="50">
        <v>94</v>
      </c>
      <c r="I4" s="50">
        <v>9.3699999999999992</v>
      </c>
      <c r="J4" s="50">
        <v>27</v>
      </c>
      <c r="K4" s="50">
        <v>9.36</v>
      </c>
      <c r="L4" s="50">
        <v>29</v>
      </c>
      <c r="M4" s="50">
        <v>9.35</v>
      </c>
      <c r="N4" s="50">
        <v>102</v>
      </c>
      <c r="O4" s="50">
        <v>9.4</v>
      </c>
      <c r="P4" s="50">
        <v>55</v>
      </c>
      <c r="Q4" s="50">
        <v>9.41</v>
      </c>
      <c r="R4" s="50">
        <v>84</v>
      </c>
      <c r="S4" s="50">
        <v>9.42</v>
      </c>
      <c r="T4" s="50">
        <v>235</v>
      </c>
      <c r="U4" s="50">
        <v>9.43</v>
      </c>
      <c r="V4" s="50">
        <v>177</v>
      </c>
      <c r="W4" s="50">
        <v>9.44</v>
      </c>
      <c r="X4" s="50">
        <v>119</v>
      </c>
      <c r="Y4" s="50">
        <v>2300</v>
      </c>
    </row>
    <row r="5" spans="1:25" x14ac:dyDescent="0.25">
      <c r="A5" s="49">
        <v>42786</v>
      </c>
      <c r="B5" s="50" t="s">
        <v>449</v>
      </c>
      <c r="C5" s="50" t="s">
        <v>4</v>
      </c>
      <c r="D5" s="50">
        <v>15.8</v>
      </c>
      <c r="E5" s="50">
        <v>15.8</v>
      </c>
      <c r="F5" s="50">
        <v>23</v>
      </c>
      <c r="G5" s="50">
        <v>15.75</v>
      </c>
      <c r="H5" s="50">
        <v>63</v>
      </c>
      <c r="I5" s="50">
        <v>15.7</v>
      </c>
      <c r="J5" s="50">
        <v>89</v>
      </c>
      <c r="K5" s="50">
        <v>15.65</v>
      </c>
      <c r="L5" s="50">
        <v>4</v>
      </c>
      <c r="M5" s="50">
        <v>15.6</v>
      </c>
      <c r="N5" s="50">
        <v>20</v>
      </c>
      <c r="O5" s="50">
        <v>15.9</v>
      </c>
      <c r="P5" s="50">
        <v>8</v>
      </c>
      <c r="Q5" s="50">
        <v>15.95</v>
      </c>
      <c r="R5" s="50">
        <v>15</v>
      </c>
      <c r="S5" s="50">
        <v>16</v>
      </c>
      <c r="T5" s="50">
        <v>20</v>
      </c>
      <c r="U5" s="50">
        <v>16.05</v>
      </c>
      <c r="V5" s="50">
        <v>4</v>
      </c>
      <c r="W5" s="50">
        <v>16.100000000000001</v>
      </c>
      <c r="X5" s="50">
        <v>6</v>
      </c>
      <c r="Y5" s="50">
        <v>377</v>
      </c>
    </row>
    <row r="6" spans="1:25" x14ac:dyDescent="0.25">
      <c r="A6" s="49">
        <v>42786</v>
      </c>
      <c r="B6" s="50" t="s">
        <v>449</v>
      </c>
      <c r="C6" s="50" t="s">
        <v>5</v>
      </c>
      <c r="D6" s="50">
        <v>13.45</v>
      </c>
      <c r="E6" s="50">
        <v>13.45</v>
      </c>
      <c r="F6" s="50">
        <v>779</v>
      </c>
      <c r="G6" s="50">
        <v>13.4</v>
      </c>
      <c r="H6" s="50">
        <v>519</v>
      </c>
      <c r="I6" s="50">
        <v>13.35</v>
      </c>
      <c r="J6" s="50">
        <v>54</v>
      </c>
      <c r="K6" s="50">
        <v>13.3</v>
      </c>
      <c r="L6" s="50">
        <v>61</v>
      </c>
      <c r="M6" s="50">
        <v>13.25</v>
      </c>
      <c r="N6" s="50">
        <v>70</v>
      </c>
      <c r="O6" s="50">
        <v>13.5</v>
      </c>
      <c r="P6" s="50">
        <v>403</v>
      </c>
      <c r="Q6" s="50">
        <v>13.55</v>
      </c>
      <c r="R6" s="50">
        <v>199</v>
      </c>
      <c r="S6" s="50">
        <v>13.6</v>
      </c>
      <c r="T6" s="50">
        <v>405</v>
      </c>
      <c r="U6" s="50">
        <v>13.65</v>
      </c>
      <c r="V6" s="50">
        <v>165</v>
      </c>
      <c r="W6" s="50">
        <v>13.7</v>
      </c>
      <c r="X6" s="50">
        <v>153</v>
      </c>
      <c r="Y6" s="50">
        <v>561</v>
      </c>
    </row>
    <row r="7" spans="1:25" x14ac:dyDescent="0.25">
      <c r="A7" s="49">
        <v>42786</v>
      </c>
      <c r="B7" s="50" t="s">
        <v>449</v>
      </c>
      <c r="C7" s="50" t="s">
        <v>6</v>
      </c>
      <c r="D7" s="50">
        <v>30.25</v>
      </c>
      <c r="E7" s="50">
        <v>30.25</v>
      </c>
      <c r="F7" s="50">
        <v>62</v>
      </c>
      <c r="G7" s="50">
        <v>30.2</v>
      </c>
      <c r="H7" s="50">
        <v>411</v>
      </c>
      <c r="I7" s="50">
        <v>30.15</v>
      </c>
      <c r="J7" s="50">
        <v>161</v>
      </c>
      <c r="K7" s="50">
        <v>30.1</v>
      </c>
      <c r="L7" s="50">
        <v>487</v>
      </c>
      <c r="M7" s="50">
        <v>30.05</v>
      </c>
      <c r="N7" s="50">
        <v>211</v>
      </c>
      <c r="O7" s="50">
        <v>30.3</v>
      </c>
      <c r="P7" s="50">
        <v>183</v>
      </c>
      <c r="Q7" s="50">
        <v>30.35</v>
      </c>
      <c r="R7" s="50">
        <v>79</v>
      </c>
      <c r="S7" s="50">
        <v>30.4</v>
      </c>
      <c r="T7" s="50">
        <v>144</v>
      </c>
      <c r="U7" s="50">
        <v>30.45</v>
      </c>
      <c r="V7" s="50">
        <v>131</v>
      </c>
      <c r="W7" s="50">
        <v>30.5</v>
      </c>
      <c r="X7" s="50">
        <v>245</v>
      </c>
      <c r="Y7" s="50">
        <v>2867</v>
      </c>
    </row>
    <row r="8" spans="1:25" x14ac:dyDescent="0.25">
      <c r="A8" s="49">
        <v>42786</v>
      </c>
      <c r="B8" s="50" t="s">
        <v>449</v>
      </c>
      <c r="C8" s="50" t="s">
        <v>7</v>
      </c>
      <c r="D8" s="50">
        <v>19</v>
      </c>
      <c r="E8" s="50">
        <v>19</v>
      </c>
      <c r="F8" s="50">
        <v>54</v>
      </c>
      <c r="G8" s="50">
        <v>18.95</v>
      </c>
      <c r="H8" s="50">
        <v>13</v>
      </c>
      <c r="I8" s="50">
        <v>18.899999999999999</v>
      </c>
      <c r="J8" s="50">
        <v>28</v>
      </c>
      <c r="K8" s="50">
        <v>18.850000000000001</v>
      </c>
      <c r="L8" s="50">
        <v>15</v>
      </c>
      <c r="M8" s="50">
        <v>18.8</v>
      </c>
      <c r="N8" s="50">
        <v>22</v>
      </c>
      <c r="O8" s="50">
        <v>19.05</v>
      </c>
      <c r="P8" s="50">
        <v>9</v>
      </c>
      <c r="Q8" s="50">
        <v>19.100000000000001</v>
      </c>
      <c r="R8" s="50">
        <v>26</v>
      </c>
      <c r="S8" s="50">
        <v>19.149999999999999</v>
      </c>
      <c r="T8" s="50">
        <v>2</v>
      </c>
      <c r="U8" s="50">
        <v>19.2</v>
      </c>
      <c r="V8" s="50">
        <v>15</v>
      </c>
      <c r="W8" s="50">
        <v>19.25</v>
      </c>
      <c r="X8" s="50">
        <v>3</v>
      </c>
      <c r="Y8" s="50">
        <v>100</v>
      </c>
    </row>
    <row r="9" spans="1:25" x14ac:dyDescent="0.25">
      <c r="A9" s="49">
        <v>42786</v>
      </c>
      <c r="B9" s="50" t="s">
        <v>449</v>
      </c>
      <c r="C9" s="50" t="s">
        <v>8</v>
      </c>
      <c r="D9" s="50">
        <v>8.41</v>
      </c>
      <c r="E9" s="50">
        <v>8.41</v>
      </c>
      <c r="F9" s="50">
        <v>94</v>
      </c>
      <c r="G9" s="50">
        <v>8.4</v>
      </c>
      <c r="H9" s="50">
        <v>297</v>
      </c>
      <c r="I9" s="50">
        <v>8.39</v>
      </c>
      <c r="J9" s="50">
        <v>168</v>
      </c>
      <c r="K9" s="50">
        <v>8.3800000000000008</v>
      </c>
      <c r="L9" s="50">
        <v>133</v>
      </c>
      <c r="M9" s="50">
        <v>8.3699999999999992</v>
      </c>
      <c r="N9" s="50">
        <v>191</v>
      </c>
      <c r="O9" s="50">
        <v>8.42</v>
      </c>
      <c r="P9" s="50">
        <v>94</v>
      </c>
      <c r="Q9" s="50">
        <v>8.43</v>
      </c>
      <c r="R9" s="50">
        <v>97</v>
      </c>
      <c r="S9" s="50">
        <v>8.44</v>
      </c>
      <c r="T9" s="50">
        <v>282</v>
      </c>
      <c r="U9" s="50">
        <v>8.4499999999999993</v>
      </c>
      <c r="V9" s="50">
        <v>800</v>
      </c>
      <c r="W9" s="50">
        <v>8.4600000000000009</v>
      </c>
      <c r="X9" s="50">
        <v>428</v>
      </c>
      <c r="Y9" s="50">
        <v>2479</v>
      </c>
    </row>
    <row r="10" spans="1:25" x14ac:dyDescent="0.25">
      <c r="A10" s="49">
        <v>42786</v>
      </c>
      <c r="B10" s="50" t="s">
        <v>449</v>
      </c>
      <c r="C10" s="50" t="s">
        <v>9</v>
      </c>
      <c r="D10" s="50">
        <v>9.66</v>
      </c>
      <c r="E10" s="50">
        <v>9.66</v>
      </c>
      <c r="F10" s="50">
        <v>32</v>
      </c>
      <c r="G10" s="50">
        <v>9.65</v>
      </c>
      <c r="H10" s="50">
        <v>6</v>
      </c>
      <c r="I10" s="50">
        <v>9.64</v>
      </c>
      <c r="J10" s="50">
        <v>8</v>
      </c>
      <c r="K10" s="50">
        <v>9.6300000000000008</v>
      </c>
      <c r="L10" s="50">
        <v>41</v>
      </c>
      <c r="M10" s="50">
        <v>9.6199999999999992</v>
      </c>
      <c r="N10" s="50">
        <v>31</v>
      </c>
      <c r="O10" s="50">
        <v>9.67</v>
      </c>
      <c r="P10" s="50">
        <v>18</v>
      </c>
      <c r="Q10" s="50">
        <v>9.68</v>
      </c>
      <c r="R10" s="50">
        <v>101</v>
      </c>
      <c r="S10" s="50">
        <v>9.6999999999999993</v>
      </c>
      <c r="T10" s="50">
        <v>41</v>
      </c>
      <c r="U10" s="50">
        <v>9.7100000000000009</v>
      </c>
      <c r="V10" s="50">
        <v>2</v>
      </c>
      <c r="W10" s="50">
        <v>9.77</v>
      </c>
      <c r="X10" s="50">
        <v>77</v>
      </c>
      <c r="Y10" s="50">
        <v>928</v>
      </c>
    </row>
    <row r="11" spans="1:25" x14ac:dyDescent="0.25">
      <c r="A11" s="49">
        <v>42786</v>
      </c>
      <c r="B11" s="50" t="s">
        <v>449</v>
      </c>
      <c r="C11" s="50" t="s">
        <v>10</v>
      </c>
      <c r="D11" s="50">
        <v>9.16</v>
      </c>
      <c r="E11" s="50">
        <v>9.16</v>
      </c>
      <c r="F11" s="50">
        <v>26</v>
      </c>
      <c r="G11" s="50">
        <v>9.15</v>
      </c>
      <c r="H11" s="50">
        <v>38</v>
      </c>
      <c r="I11" s="50">
        <v>9.14</v>
      </c>
      <c r="J11" s="50">
        <v>31</v>
      </c>
      <c r="K11" s="50">
        <v>9.1300000000000008</v>
      </c>
      <c r="L11" s="50">
        <v>44</v>
      </c>
      <c r="M11" s="50">
        <v>9.1199999999999992</v>
      </c>
      <c r="N11" s="50">
        <v>22</v>
      </c>
      <c r="O11" s="50">
        <v>9.17</v>
      </c>
      <c r="P11" s="50">
        <v>20</v>
      </c>
      <c r="Q11" s="50">
        <v>9.18</v>
      </c>
      <c r="R11" s="50">
        <v>242</v>
      </c>
      <c r="S11" s="50">
        <v>9.19</v>
      </c>
      <c r="T11" s="50">
        <v>62</v>
      </c>
      <c r="U11" s="50">
        <v>9.1999999999999993</v>
      </c>
      <c r="V11" s="50">
        <v>38</v>
      </c>
      <c r="W11" s="50">
        <v>9.2100000000000009</v>
      </c>
      <c r="X11" s="50">
        <v>33</v>
      </c>
      <c r="Y11" s="50">
        <v>296</v>
      </c>
    </row>
    <row r="12" spans="1:25" x14ac:dyDescent="0.25">
      <c r="A12" s="49">
        <v>42786</v>
      </c>
      <c r="B12" s="50" t="s">
        <v>449</v>
      </c>
      <c r="C12" s="50" t="s">
        <v>11</v>
      </c>
      <c r="D12" s="50">
        <v>9.33</v>
      </c>
      <c r="E12" s="50">
        <v>9.33</v>
      </c>
      <c r="F12" s="50">
        <v>76</v>
      </c>
      <c r="G12" s="50">
        <v>9.32</v>
      </c>
      <c r="H12" s="50">
        <v>49</v>
      </c>
      <c r="I12" s="50">
        <v>9.31</v>
      </c>
      <c r="J12" s="50">
        <v>54</v>
      </c>
      <c r="K12" s="50">
        <v>9.3000000000000007</v>
      </c>
      <c r="L12" s="50">
        <v>67</v>
      </c>
      <c r="M12" s="50">
        <v>9.2899999999999991</v>
      </c>
      <c r="N12" s="50">
        <v>74</v>
      </c>
      <c r="O12" s="50">
        <v>9.34</v>
      </c>
      <c r="P12" s="50">
        <v>20</v>
      </c>
      <c r="Q12" s="50">
        <v>9.35</v>
      </c>
      <c r="R12" s="50">
        <v>73</v>
      </c>
      <c r="S12" s="50">
        <v>9.36</v>
      </c>
      <c r="T12" s="50">
        <v>85</v>
      </c>
      <c r="U12" s="50">
        <v>9.3699999999999992</v>
      </c>
      <c r="V12" s="50">
        <v>25</v>
      </c>
      <c r="W12" s="50">
        <v>9.3800000000000008</v>
      </c>
      <c r="X12" s="50">
        <v>85</v>
      </c>
      <c r="Y12" s="50">
        <v>818</v>
      </c>
    </row>
    <row r="13" spans="1:25" x14ac:dyDescent="0.25">
      <c r="A13" s="49">
        <v>42786</v>
      </c>
      <c r="B13" s="50" t="s">
        <v>449</v>
      </c>
      <c r="C13" s="50" t="s">
        <v>12</v>
      </c>
      <c r="D13" s="50">
        <v>13.95</v>
      </c>
      <c r="E13" s="50">
        <v>13.95</v>
      </c>
      <c r="F13" s="50">
        <v>13</v>
      </c>
      <c r="G13" s="50">
        <v>13.9</v>
      </c>
      <c r="H13" s="50">
        <v>8</v>
      </c>
      <c r="I13" s="50">
        <v>13.85</v>
      </c>
      <c r="J13" s="50">
        <v>8</v>
      </c>
      <c r="K13" s="50">
        <v>13.8</v>
      </c>
      <c r="L13" s="50">
        <v>9</v>
      </c>
      <c r="M13" s="50">
        <v>13.75</v>
      </c>
      <c r="N13" s="50">
        <v>4</v>
      </c>
      <c r="O13" s="50">
        <v>14.05</v>
      </c>
      <c r="P13" s="50">
        <v>1</v>
      </c>
      <c r="Q13" s="50">
        <v>14.1</v>
      </c>
      <c r="R13" s="50">
        <v>13</v>
      </c>
      <c r="S13" s="50">
        <v>14.15</v>
      </c>
      <c r="T13" s="50">
        <v>22</v>
      </c>
      <c r="U13" s="50">
        <v>14.2</v>
      </c>
      <c r="V13" s="50">
        <v>30</v>
      </c>
      <c r="W13" s="50">
        <v>14.25</v>
      </c>
      <c r="X13" s="50">
        <v>17</v>
      </c>
      <c r="Y13" s="50">
        <v>40</v>
      </c>
    </row>
    <row r="14" spans="1:25" x14ac:dyDescent="0.25">
      <c r="A14" s="49">
        <v>42786</v>
      </c>
      <c r="B14" s="50" t="s">
        <v>449</v>
      </c>
      <c r="C14" s="50" t="s">
        <v>13</v>
      </c>
      <c r="D14" s="50">
        <v>26.5</v>
      </c>
      <c r="E14" s="50">
        <v>26.5</v>
      </c>
      <c r="F14" s="50">
        <v>22</v>
      </c>
      <c r="G14" s="50">
        <v>26.45</v>
      </c>
      <c r="H14" s="50">
        <v>6</v>
      </c>
      <c r="I14" s="50">
        <v>26.4</v>
      </c>
      <c r="J14" s="50">
        <v>9</v>
      </c>
      <c r="K14" s="50">
        <v>26.35</v>
      </c>
      <c r="L14" s="50">
        <v>7</v>
      </c>
      <c r="M14" s="50">
        <v>26.3</v>
      </c>
      <c r="N14" s="50">
        <v>14</v>
      </c>
      <c r="O14" s="50">
        <v>26.65</v>
      </c>
      <c r="P14" s="50">
        <v>10</v>
      </c>
      <c r="Q14" s="50">
        <v>26.7</v>
      </c>
      <c r="R14" s="50">
        <v>38</v>
      </c>
      <c r="S14" s="50">
        <v>26.75</v>
      </c>
      <c r="T14" s="50">
        <v>3</v>
      </c>
      <c r="U14" s="50">
        <v>26.8</v>
      </c>
      <c r="V14" s="50">
        <v>12</v>
      </c>
      <c r="W14" s="50">
        <v>26.85</v>
      </c>
      <c r="X14" s="50">
        <v>2</v>
      </c>
      <c r="Y14" s="50">
        <v>106</v>
      </c>
    </row>
    <row r="15" spans="1:25" x14ac:dyDescent="0.25">
      <c r="A15" s="49">
        <v>42786</v>
      </c>
      <c r="B15" s="50" t="s">
        <v>449</v>
      </c>
      <c r="C15" s="50" t="s">
        <v>14</v>
      </c>
      <c r="D15" s="50">
        <v>15.3</v>
      </c>
      <c r="E15" s="50">
        <v>15.25</v>
      </c>
      <c r="F15" s="50">
        <v>9</v>
      </c>
      <c r="G15" s="50">
        <v>15.2</v>
      </c>
      <c r="H15" s="50">
        <v>14</v>
      </c>
      <c r="I15" s="50">
        <v>15.15</v>
      </c>
      <c r="J15" s="50">
        <v>16</v>
      </c>
      <c r="K15" s="50">
        <v>15.1</v>
      </c>
      <c r="L15" s="50">
        <v>25</v>
      </c>
      <c r="M15" s="50">
        <v>15</v>
      </c>
      <c r="N15" s="50">
        <v>310</v>
      </c>
      <c r="O15" s="50">
        <v>15.3</v>
      </c>
      <c r="P15" s="50">
        <v>5</v>
      </c>
      <c r="Q15" s="50">
        <v>15.35</v>
      </c>
      <c r="R15" s="50">
        <v>13</v>
      </c>
      <c r="S15" s="50">
        <v>15.4</v>
      </c>
      <c r="T15" s="50">
        <v>27</v>
      </c>
      <c r="U15" s="50">
        <v>15.45</v>
      </c>
      <c r="V15" s="50">
        <v>19</v>
      </c>
      <c r="W15" s="50">
        <v>15.5</v>
      </c>
      <c r="X15" s="50">
        <v>13</v>
      </c>
      <c r="Y15" s="50">
        <v>88</v>
      </c>
    </row>
    <row r="16" spans="1:25" x14ac:dyDescent="0.25">
      <c r="A16" s="49">
        <v>42786</v>
      </c>
      <c r="B16" s="50" t="s">
        <v>449</v>
      </c>
      <c r="C16" s="50" t="s">
        <v>15</v>
      </c>
      <c r="D16" s="50">
        <v>13.6</v>
      </c>
      <c r="E16" s="50">
        <v>13.6</v>
      </c>
      <c r="F16" s="50">
        <v>48</v>
      </c>
      <c r="G16" s="50">
        <v>13.55</v>
      </c>
      <c r="H16" s="50">
        <v>74</v>
      </c>
      <c r="I16" s="50">
        <v>13.5</v>
      </c>
      <c r="J16" s="50">
        <v>76</v>
      </c>
      <c r="K16" s="50">
        <v>13.45</v>
      </c>
      <c r="L16" s="50">
        <v>36</v>
      </c>
      <c r="M16" s="50">
        <v>13.4</v>
      </c>
      <c r="N16" s="50">
        <v>21</v>
      </c>
      <c r="O16" s="50">
        <v>13.65</v>
      </c>
      <c r="P16" s="50">
        <v>16</v>
      </c>
      <c r="Q16" s="50">
        <v>13.7</v>
      </c>
      <c r="R16" s="50">
        <v>71</v>
      </c>
      <c r="S16" s="50">
        <v>13.75</v>
      </c>
      <c r="T16" s="50">
        <v>68</v>
      </c>
      <c r="U16" s="50">
        <v>13.8</v>
      </c>
      <c r="V16" s="50">
        <v>75</v>
      </c>
      <c r="W16" s="50">
        <v>13.85</v>
      </c>
      <c r="X16" s="50">
        <v>55</v>
      </c>
      <c r="Y16" s="50">
        <v>84</v>
      </c>
    </row>
    <row r="17" spans="1:25" x14ac:dyDescent="0.25">
      <c r="A17" s="49">
        <v>42786</v>
      </c>
      <c r="B17" s="50" t="s">
        <v>449</v>
      </c>
      <c r="C17" s="50" t="s">
        <v>16</v>
      </c>
      <c r="D17" s="50">
        <v>13.2</v>
      </c>
      <c r="E17" s="50">
        <v>13.2</v>
      </c>
      <c r="F17" s="50">
        <v>109</v>
      </c>
      <c r="G17" s="50">
        <v>13.15</v>
      </c>
      <c r="H17" s="50">
        <v>74</v>
      </c>
      <c r="I17" s="50">
        <v>13.1</v>
      </c>
      <c r="J17" s="50">
        <v>110</v>
      </c>
      <c r="K17" s="50">
        <v>13.05</v>
      </c>
      <c r="L17" s="50">
        <v>107</v>
      </c>
      <c r="M17" s="50">
        <v>13</v>
      </c>
      <c r="N17" s="50">
        <v>53</v>
      </c>
      <c r="O17" s="50">
        <v>13.25</v>
      </c>
      <c r="P17" s="50">
        <v>56</v>
      </c>
      <c r="Q17" s="50">
        <v>13.3</v>
      </c>
      <c r="R17" s="50">
        <v>122</v>
      </c>
      <c r="S17" s="50">
        <v>13.35</v>
      </c>
      <c r="T17" s="50">
        <v>38</v>
      </c>
      <c r="U17" s="50">
        <v>13.4</v>
      </c>
      <c r="V17" s="50">
        <v>114</v>
      </c>
      <c r="W17" s="50">
        <v>13.45</v>
      </c>
      <c r="X17" s="50">
        <v>21</v>
      </c>
      <c r="Y17" s="50">
        <v>703</v>
      </c>
    </row>
    <row r="18" spans="1:25" x14ac:dyDescent="0.25">
      <c r="A18" s="49">
        <v>42786</v>
      </c>
      <c r="B18" s="50" t="s">
        <v>449</v>
      </c>
      <c r="C18" s="50" t="s">
        <v>17</v>
      </c>
      <c r="D18" s="50">
        <v>9.1300000000000008</v>
      </c>
      <c r="E18" s="50">
        <v>9.1300000000000008</v>
      </c>
      <c r="F18" s="50">
        <v>86</v>
      </c>
      <c r="G18" s="50">
        <v>9.1199999999999992</v>
      </c>
      <c r="H18" s="50">
        <v>20</v>
      </c>
      <c r="I18" s="50">
        <v>9.11</v>
      </c>
      <c r="J18" s="50">
        <v>36</v>
      </c>
      <c r="K18" s="50">
        <v>9.1</v>
      </c>
      <c r="L18" s="50">
        <v>41</v>
      </c>
      <c r="M18" s="50">
        <v>9.09</v>
      </c>
      <c r="N18" s="50">
        <v>2</v>
      </c>
      <c r="O18" s="50">
        <v>9.15</v>
      </c>
      <c r="P18" s="50">
        <v>14</v>
      </c>
      <c r="Q18" s="50">
        <v>9.16</v>
      </c>
      <c r="R18" s="50">
        <v>25</v>
      </c>
      <c r="S18" s="50">
        <v>9.18</v>
      </c>
      <c r="T18" s="50">
        <v>19</v>
      </c>
      <c r="U18" s="50">
        <v>9.19</v>
      </c>
      <c r="V18" s="50">
        <v>120</v>
      </c>
      <c r="W18" s="50">
        <v>9.1999999999999993</v>
      </c>
      <c r="X18" s="50">
        <v>219</v>
      </c>
      <c r="Y18" s="50">
        <v>2114</v>
      </c>
    </row>
    <row r="19" spans="1:25" x14ac:dyDescent="0.25">
      <c r="A19" s="49">
        <v>42786</v>
      </c>
      <c r="B19" s="50" t="s">
        <v>449</v>
      </c>
      <c r="C19" s="50" t="s">
        <v>18</v>
      </c>
      <c r="D19" s="50">
        <v>16.75</v>
      </c>
      <c r="E19" s="50">
        <v>16.7</v>
      </c>
      <c r="F19" s="50">
        <v>258</v>
      </c>
      <c r="G19" s="50">
        <v>16.649999999999999</v>
      </c>
      <c r="H19" s="50">
        <v>187</v>
      </c>
      <c r="I19" s="50">
        <v>16.600000000000001</v>
      </c>
      <c r="J19" s="50">
        <v>109</v>
      </c>
      <c r="K19" s="50">
        <v>16.55</v>
      </c>
      <c r="L19" s="50">
        <v>108</v>
      </c>
      <c r="M19" s="50">
        <v>16.5</v>
      </c>
      <c r="N19" s="50">
        <v>68</v>
      </c>
      <c r="O19" s="50">
        <v>16.75</v>
      </c>
      <c r="P19" s="50">
        <v>192</v>
      </c>
      <c r="Q19" s="50">
        <v>16.8</v>
      </c>
      <c r="R19" s="50">
        <v>191</v>
      </c>
      <c r="S19" s="50">
        <v>16.850000000000001</v>
      </c>
      <c r="T19" s="50">
        <v>211</v>
      </c>
      <c r="U19" s="50">
        <v>16.899999999999999</v>
      </c>
      <c r="V19" s="50">
        <v>191</v>
      </c>
      <c r="W19" s="50">
        <v>16.95</v>
      </c>
      <c r="X19" s="50">
        <v>310</v>
      </c>
      <c r="Y19" s="50">
        <v>1850</v>
      </c>
    </row>
    <row r="20" spans="1:25" x14ac:dyDescent="0.25">
      <c r="A20" s="49">
        <v>42786</v>
      </c>
      <c r="B20" s="50" t="s">
        <v>449</v>
      </c>
      <c r="C20" s="50" t="s">
        <v>19</v>
      </c>
      <c r="D20" s="50">
        <v>16.95</v>
      </c>
      <c r="E20" s="50">
        <v>16.95</v>
      </c>
      <c r="F20" s="50">
        <v>468</v>
      </c>
      <c r="G20" s="50">
        <v>16.899999999999999</v>
      </c>
      <c r="H20" s="50">
        <v>1114</v>
      </c>
      <c r="I20" s="50">
        <v>16.850000000000001</v>
      </c>
      <c r="J20" s="50">
        <v>660</v>
      </c>
      <c r="K20" s="50">
        <v>16.8</v>
      </c>
      <c r="L20" s="50">
        <v>921</v>
      </c>
      <c r="M20" s="50">
        <v>16.75</v>
      </c>
      <c r="N20" s="50">
        <v>693</v>
      </c>
      <c r="O20" s="50">
        <v>17</v>
      </c>
      <c r="P20" s="50">
        <v>2243</v>
      </c>
      <c r="Q20" s="50">
        <v>17.05</v>
      </c>
      <c r="R20" s="50">
        <v>491</v>
      </c>
      <c r="S20" s="50">
        <v>17.100000000000001</v>
      </c>
      <c r="T20" s="50">
        <v>1308</v>
      </c>
      <c r="U20" s="50">
        <v>17.149999999999999</v>
      </c>
      <c r="V20" s="50">
        <v>560</v>
      </c>
      <c r="W20" s="50">
        <v>17.2</v>
      </c>
      <c r="X20" s="50">
        <v>234</v>
      </c>
      <c r="Y20" s="50">
        <v>4508</v>
      </c>
    </row>
    <row r="21" spans="1:25" x14ac:dyDescent="0.25">
      <c r="A21" s="49">
        <v>42786</v>
      </c>
      <c r="B21" s="50" t="s">
        <v>449</v>
      </c>
      <c r="C21" s="50" t="s">
        <v>20</v>
      </c>
      <c r="D21" s="50">
        <v>50.4</v>
      </c>
      <c r="E21" s="50">
        <v>50.3</v>
      </c>
      <c r="F21" s="50">
        <v>409</v>
      </c>
      <c r="G21" s="50">
        <v>50.2</v>
      </c>
      <c r="H21" s="50">
        <v>549</v>
      </c>
      <c r="I21" s="50">
        <v>50.1</v>
      </c>
      <c r="J21" s="50">
        <v>592</v>
      </c>
      <c r="K21" s="50">
        <v>50</v>
      </c>
      <c r="L21" s="50">
        <v>804</v>
      </c>
      <c r="M21" s="50">
        <v>49.95</v>
      </c>
      <c r="N21" s="50">
        <v>31</v>
      </c>
      <c r="O21" s="50">
        <v>50.4</v>
      </c>
      <c r="P21" s="50">
        <v>56</v>
      </c>
      <c r="Q21" s="50">
        <v>50.5</v>
      </c>
      <c r="R21" s="50">
        <v>479</v>
      </c>
      <c r="S21" s="50">
        <v>50.6</v>
      </c>
      <c r="T21" s="50">
        <v>208</v>
      </c>
      <c r="U21" s="50">
        <v>50.7</v>
      </c>
      <c r="V21" s="50">
        <v>175</v>
      </c>
      <c r="W21" s="50">
        <v>50.8</v>
      </c>
      <c r="X21" s="50">
        <v>170</v>
      </c>
      <c r="Y21" s="50">
        <v>6890</v>
      </c>
    </row>
    <row r="22" spans="1:25" x14ac:dyDescent="0.25">
      <c r="A22" s="49">
        <v>42786</v>
      </c>
      <c r="B22" s="50" t="s">
        <v>449</v>
      </c>
      <c r="C22" s="50" t="s">
        <v>21</v>
      </c>
      <c r="D22" s="50">
        <v>49</v>
      </c>
      <c r="E22" s="50">
        <v>49</v>
      </c>
      <c r="F22" s="50">
        <v>134</v>
      </c>
      <c r="G22" s="50">
        <v>48.95</v>
      </c>
      <c r="H22" s="50">
        <v>147</v>
      </c>
      <c r="I22" s="50">
        <v>48.9</v>
      </c>
      <c r="J22" s="50">
        <v>178</v>
      </c>
      <c r="K22" s="50">
        <v>48.85</v>
      </c>
      <c r="L22" s="50">
        <v>97</v>
      </c>
      <c r="M22" s="50">
        <v>48.8</v>
      </c>
      <c r="N22" s="50">
        <v>191</v>
      </c>
      <c r="O22" s="50">
        <v>49.05</v>
      </c>
      <c r="P22" s="50">
        <v>80</v>
      </c>
      <c r="Q22" s="50">
        <v>49.1</v>
      </c>
      <c r="R22" s="50">
        <v>271</v>
      </c>
      <c r="S22" s="50">
        <v>49.15</v>
      </c>
      <c r="T22" s="50">
        <v>421</v>
      </c>
      <c r="U22" s="50">
        <v>49.2</v>
      </c>
      <c r="V22" s="50">
        <v>461</v>
      </c>
      <c r="W22" s="50">
        <v>49.25</v>
      </c>
      <c r="X22" s="50">
        <v>189</v>
      </c>
      <c r="Y22" s="50">
        <v>5076</v>
      </c>
    </row>
    <row r="23" spans="1:25" x14ac:dyDescent="0.25">
      <c r="A23" s="49">
        <v>42786</v>
      </c>
      <c r="B23" s="50" t="s">
        <v>449</v>
      </c>
      <c r="C23" s="50" t="s">
        <v>22</v>
      </c>
      <c r="D23" s="50">
        <v>8.1199999999999992</v>
      </c>
      <c r="E23" s="50">
        <v>8.11</v>
      </c>
      <c r="F23" s="50">
        <v>368</v>
      </c>
      <c r="G23" s="50">
        <v>8.1</v>
      </c>
      <c r="H23" s="50">
        <v>408</v>
      </c>
      <c r="I23" s="50">
        <v>8.09</v>
      </c>
      <c r="J23" s="50">
        <v>88</v>
      </c>
      <c r="K23" s="50">
        <v>8.08</v>
      </c>
      <c r="L23" s="50">
        <v>326</v>
      </c>
      <c r="M23" s="50">
        <v>8.07</v>
      </c>
      <c r="N23" s="50">
        <v>248</v>
      </c>
      <c r="O23" s="50">
        <v>8.1199999999999992</v>
      </c>
      <c r="P23" s="50">
        <v>163</v>
      </c>
      <c r="Q23" s="50">
        <v>8.1300000000000008</v>
      </c>
      <c r="R23" s="50">
        <v>578</v>
      </c>
      <c r="S23" s="50">
        <v>8.14</v>
      </c>
      <c r="T23" s="50">
        <v>560</v>
      </c>
      <c r="U23" s="50">
        <v>8.15</v>
      </c>
      <c r="V23" s="50">
        <v>654</v>
      </c>
      <c r="W23" s="50">
        <v>8.16</v>
      </c>
      <c r="X23" s="50">
        <v>495</v>
      </c>
      <c r="Y23" s="50">
        <v>8287</v>
      </c>
    </row>
    <row r="24" spans="1:25" x14ac:dyDescent="0.25">
      <c r="A24" s="49">
        <v>42786</v>
      </c>
      <c r="B24" s="50" t="s">
        <v>449</v>
      </c>
      <c r="C24" s="50" t="s">
        <v>23</v>
      </c>
      <c r="D24" s="50">
        <v>18.850000000000001</v>
      </c>
      <c r="E24" s="50">
        <v>18.8</v>
      </c>
      <c r="F24" s="50">
        <v>1457</v>
      </c>
      <c r="G24" s="50">
        <v>18.75</v>
      </c>
      <c r="H24" s="50">
        <v>926</v>
      </c>
      <c r="I24" s="50">
        <v>18.7</v>
      </c>
      <c r="J24" s="50">
        <v>1606</v>
      </c>
      <c r="K24" s="50">
        <v>18.649999999999999</v>
      </c>
      <c r="L24" s="50">
        <v>512</v>
      </c>
      <c r="M24" s="50">
        <v>18.600000000000001</v>
      </c>
      <c r="N24" s="50">
        <v>1675</v>
      </c>
      <c r="O24" s="50">
        <v>18.850000000000001</v>
      </c>
      <c r="P24" s="50">
        <v>123</v>
      </c>
      <c r="Q24" s="50">
        <v>18.899999999999999</v>
      </c>
      <c r="R24" s="50">
        <v>688</v>
      </c>
      <c r="S24" s="50">
        <v>18.95</v>
      </c>
      <c r="T24" s="50">
        <v>659</v>
      </c>
      <c r="U24" s="50">
        <v>19</v>
      </c>
      <c r="V24" s="50">
        <v>1038</v>
      </c>
      <c r="W24" s="50">
        <v>19.05</v>
      </c>
      <c r="X24" s="50">
        <v>398</v>
      </c>
      <c r="Y24" s="50">
        <v>4790</v>
      </c>
    </row>
    <row r="25" spans="1:25" x14ac:dyDescent="0.25">
      <c r="A25" s="49">
        <v>42786</v>
      </c>
      <c r="B25" s="50" t="s">
        <v>449</v>
      </c>
      <c r="C25" s="50" t="s">
        <v>24</v>
      </c>
      <c r="D25" s="50">
        <v>13</v>
      </c>
      <c r="E25" s="50">
        <v>12.95</v>
      </c>
      <c r="F25" s="50">
        <v>2325</v>
      </c>
      <c r="G25" s="50">
        <v>12.9</v>
      </c>
      <c r="H25" s="50">
        <v>2585</v>
      </c>
      <c r="I25" s="50">
        <v>12.85</v>
      </c>
      <c r="J25" s="50">
        <v>2267</v>
      </c>
      <c r="K25" s="50">
        <v>12.8</v>
      </c>
      <c r="L25" s="50">
        <v>2045</v>
      </c>
      <c r="M25" s="50">
        <v>12.75</v>
      </c>
      <c r="N25" s="50">
        <v>311</v>
      </c>
      <c r="O25" s="50">
        <v>13</v>
      </c>
      <c r="P25" s="50">
        <v>722</v>
      </c>
      <c r="Q25" s="50">
        <v>13.05</v>
      </c>
      <c r="R25" s="50">
        <v>2908</v>
      </c>
      <c r="S25" s="50">
        <v>13.1</v>
      </c>
      <c r="T25" s="50">
        <v>3410</v>
      </c>
      <c r="U25" s="50">
        <v>13.15</v>
      </c>
      <c r="V25" s="50">
        <v>2014</v>
      </c>
      <c r="W25" s="50">
        <v>13.2</v>
      </c>
      <c r="X25" s="50">
        <v>2409</v>
      </c>
      <c r="Y25" s="50">
        <v>13747</v>
      </c>
    </row>
    <row r="26" spans="1:25" x14ac:dyDescent="0.25">
      <c r="A26" s="49">
        <v>42786</v>
      </c>
      <c r="B26" s="50" t="s">
        <v>449</v>
      </c>
      <c r="C26" s="50" t="s">
        <v>25</v>
      </c>
      <c r="D26" s="50">
        <v>23.75</v>
      </c>
      <c r="E26" s="50">
        <v>23.7</v>
      </c>
      <c r="F26" s="50">
        <v>557</v>
      </c>
      <c r="G26" s="50">
        <v>23.65</v>
      </c>
      <c r="H26" s="50">
        <v>1610</v>
      </c>
      <c r="I26" s="50">
        <v>23.6</v>
      </c>
      <c r="J26" s="50">
        <v>1339</v>
      </c>
      <c r="K26" s="50">
        <v>23.55</v>
      </c>
      <c r="L26" s="50">
        <v>708</v>
      </c>
      <c r="M26" s="50">
        <v>23.5</v>
      </c>
      <c r="N26" s="50">
        <v>1126</v>
      </c>
      <c r="O26" s="50">
        <v>23.75</v>
      </c>
      <c r="P26" s="50">
        <v>1750</v>
      </c>
      <c r="Q26" s="50">
        <v>23.8</v>
      </c>
      <c r="R26" s="50">
        <v>881</v>
      </c>
      <c r="S26" s="50">
        <v>23.85</v>
      </c>
      <c r="T26" s="50">
        <v>863</v>
      </c>
      <c r="U26" s="50">
        <v>23.9</v>
      </c>
      <c r="V26" s="50">
        <v>790</v>
      </c>
      <c r="W26" s="50">
        <v>23.95</v>
      </c>
      <c r="X26" s="50">
        <v>167</v>
      </c>
      <c r="Y26" s="50">
        <v>6834</v>
      </c>
    </row>
    <row r="27" spans="1:25" x14ac:dyDescent="0.25">
      <c r="A27" s="49">
        <v>42786</v>
      </c>
      <c r="B27" s="50" t="s">
        <v>449</v>
      </c>
      <c r="C27" s="50" t="s">
        <v>26</v>
      </c>
      <c r="D27" s="50">
        <v>12.15</v>
      </c>
      <c r="E27" s="50">
        <v>12.15</v>
      </c>
      <c r="F27" s="50">
        <v>358</v>
      </c>
      <c r="G27" s="50">
        <v>12.1</v>
      </c>
      <c r="H27" s="50">
        <v>5103</v>
      </c>
      <c r="I27" s="50">
        <v>12.05</v>
      </c>
      <c r="J27" s="50">
        <v>1855</v>
      </c>
      <c r="K27" s="50">
        <v>12</v>
      </c>
      <c r="L27" s="50">
        <v>3794</v>
      </c>
      <c r="M27" s="50">
        <v>11.95</v>
      </c>
      <c r="N27" s="50">
        <v>711</v>
      </c>
      <c r="O27" s="50">
        <v>12.2</v>
      </c>
      <c r="P27" s="50">
        <v>3262</v>
      </c>
      <c r="Q27" s="50">
        <v>12.25</v>
      </c>
      <c r="R27" s="50">
        <v>1241</v>
      </c>
      <c r="S27" s="50">
        <v>12.3</v>
      </c>
      <c r="T27" s="50">
        <v>2021</v>
      </c>
      <c r="U27" s="50">
        <v>12.35</v>
      </c>
      <c r="V27" s="50">
        <v>1258</v>
      </c>
      <c r="W27" s="50">
        <v>12.4</v>
      </c>
      <c r="X27" s="50">
        <v>847</v>
      </c>
      <c r="Y27" s="50">
        <v>10459</v>
      </c>
    </row>
    <row r="28" spans="1:25" x14ac:dyDescent="0.25">
      <c r="A28" s="49">
        <v>42786</v>
      </c>
      <c r="B28" s="50" t="s">
        <v>449</v>
      </c>
      <c r="C28" s="50" t="s">
        <v>27</v>
      </c>
      <c r="D28" s="50">
        <v>8.34</v>
      </c>
      <c r="E28" s="50">
        <v>8.34</v>
      </c>
      <c r="F28" s="50">
        <v>184</v>
      </c>
      <c r="G28" s="50">
        <v>8.33</v>
      </c>
      <c r="H28" s="50">
        <v>229</v>
      </c>
      <c r="I28" s="50">
        <v>8.32</v>
      </c>
      <c r="J28" s="50">
        <v>654</v>
      </c>
      <c r="K28" s="50">
        <v>8.31</v>
      </c>
      <c r="L28" s="50">
        <v>1180</v>
      </c>
      <c r="M28" s="50">
        <v>8.3000000000000007</v>
      </c>
      <c r="N28" s="50">
        <v>2173</v>
      </c>
      <c r="O28" s="50">
        <v>8.35</v>
      </c>
      <c r="P28" s="50">
        <v>421</v>
      </c>
      <c r="Q28" s="50">
        <v>8.36</v>
      </c>
      <c r="R28" s="50">
        <v>462</v>
      </c>
      <c r="S28" s="50">
        <v>8.3699999999999992</v>
      </c>
      <c r="T28" s="50">
        <v>188</v>
      </c>
      <c r="U28" s="50">
        <v>8.3800000000000008</v>
      </c>
      <c r="V28" s="50">
        <v>772</v>
      </c>
      <c r="W28" s="50">
        <v>8.39</v>
      </c>
      <c r="X28" s="50">
        <v>261</v>
      </c>
      <c r="Y28" s="50">
        <v>32400</v>
      </c>
    </row>
    <row r="29" spans="1:25" x14ac:dyDescent="0.25">
      <c r="A29" s="49">
        <v>42786</v>
      </c>
      <c r="B29" s="50" t="s">
        <v>449</v>
      </c>
      <c r="C29" s="50" t="s">
        <v>28</v>
      </c>
      <c r="D29" s="50">
        <v>8.66</v>
      </c>
      <c r="E29" s="50">
        <v>8.66</v>
      </c>
      <c r="F29" s="50">
        <v>196</v>
      </c>
      <c r="G29" s="50">
        <v>8.65</v>
      </c>
      <c r="H29" s="50">
        <v>101</v>
      </c>
      <c r="I29" s="50">
        <v>8.64</v>
      </c>
      <c r="J29" s="50">
        <v>59</v>
      </c>
      <c r="K29" s="50">
        <v>8.6300000000000008</v>
      </c>
      <c r="L29" s="50">
        <v>41</v>
      </c>
      <c r="M29" s="50">
        <v>8.6199999999999992</v>
      </c>
      <c r="N29" s="50">
        <v>74</v>
      </c>
      <c r="O29" s="50">
        <v>8.67</v>
      </c>
      <c r="P29" s="50">
        <v>76</v>
      </c>
      <c r="Q29" s="50">
        <v>8.68</v>
      </c>
      <c r="R29" s="50">
        <v>147</v>
      </c>
      <c r="S29" s="50">
        <v>8.69</v>
      </c>
      <c r="T29" s="50">
        <v>27</v>
      </c>
      <c r="U29" s="50">
        <v>8.6999999999999993</v>
      </c>
      <c r="V29" s="50">
        <v>166</v>
      </c>
      <c r="W29" s="50">
        <v>8.7100000000000009</v>
      </c>
      <c r="X29" s="50">
        <v>68</v>
      </c>
      <c r="Y29" s="50">
        <v>870</v>
      </c>
    </row>
    <row r="30" spans="1:25" x14ac:dyDescent="0.25">
      <c r="A30" s="49">
        <v>42786</v>
      </c>
      <c r="B30" s="50" t="s">
        <v>449</v>
      </c>
      <c r="C30" s="50" t="s">
        <v>29</v>
      </c>
      <c r="D30" s="50">
        <v>9.56</v>
      </c>
      <c r="E30" s="50">
        <v>9.56</v>
      </c>
      <c r="F30" s="50">
        <v>1353</v>
      </c>
      <c r="G30" s="50">
        <v>9.5500000000000007</v>
      </c>
      <c r="H30" s="50">
        <v>730</v>
      </c>
      <c r="I30" s="50">
        <v>9.5399999999999991</v>
      </c>
      <c r="J30" s="50">
        <v>98</v>
      </c>
      <c r="K30" s="50">
        <v>9.5299999999999994</v>
      </c>
      <c r="L30" s="50">
        <v>31</v>
      </c>
      <c r="M30" s="50">
        <v>9.52</v>
      </c>
      <c r="N30" s="50">
        <v>217</v>
      </c>
      <c r="O30" s="50">
        <v>9.57</v>
      </c>
      <c r="P30" s="50">
        <v>499</v>
      </c>
      <c r="Q30" s="50">
        <v>9.58</v>
      </c>
      <c r="R30" s="50">
        <v>1766</v>
      </c>
      <c r="S30" s="50">
        <v>9.59</v>
      </c>
      <c r="T30" s="50">
        <v>1486</v>
      </c>
      <c r="U30" s="50">
        <v>9.6</v>
      </c>
      <c r="V30" s="50">
        <v>2497</v>
      </c>
      <c r="W30" s="50">
        <v>9.61</v>
      </c>
      <c r="X30" s="50">
        <v>510</v>
      </c>
      <c r="Y30" s="50">
        <v>9623</v>
      </c>
    </row>
    <row r="31" spans="1:25" x14ac:dyDescent="0.25">
      <c r="A31" s="49">
        <v>42786</v>
      </c>
      <c r="B31" s="50" t="s">
        <v>449</v>
      </c>
      <c r="C31" s="50" t="s">
        <v>30</v>
      </c>
      <c r="D31" s="50">
        <v>18.600000000000001</v>
      </c>
      <c r="E31" s="50">
        <v>18.55</v>
      </c>
      <c r="F31" s="50">
        <v>6217</v>
      </c>
      <c r="G31" s="50">
        <v>18.5</v>
      </c>
      <c r="H31" s="50">
        <v>6039</v>
      </c>
      <c r="I31" s="50">
        <v>18.45</v>
      </c>
      <c r="J31" s="50">
        <v>3250</v>
      </c>
      <c r="K31" s="50">
        <v>18.399999999999999</v>
      </c>
      <c r="L31" s="50">
        <v>2821</v>
      </c>
      <c r="M31" s="50">
        <v>18.350000000000001</v>
      </c>
      <c r="N31" s="50">
        <v>103</v>
      </c>
      <c r="O31" s="50">
        <v>18.600000000000001</v>
      </c>
      <c r="P31" s="50">
        <v>2858</v>
      </c>
      <c r="Q31" s="50">
        <v>18.649999999999999</v>
      </c>
      <c r="R31" s="50">
        <v>5365</v>
      </c>
      <c r="S31" s="50">
        <v>18.7</v>
      </c>
      <c r="T31" s="50">
        <v>6025</v>
      </c>
      <c r="U31" s="50">
        <v>18.75</v>
      </c>
      <c r="V31" s="50">
        <v>1755</v>
      </c>
      <c r="W31" s="50">
        <v>18.8</v>
      </c>
      <c r="X31" s="50">
        <v>3073</v>
      </c>
      <c r="Y31" s="50">
        <v>29619</v>
      </c>
    </row>
    <row r="32" spans="1:25" x14ac:dyDescent="0.25">
      <c r="A32" s="49">
        <v>42786</v>
      </c>
      <c r="B32" s="50" t="s">
        <v>449</v>
      </c>
      <c r="C32" s="50" t="s">
        <v>31</v>
      </c>
      <c r="D32" s="50">
        <v>18.100000000000001</v>
      </c>
      <c r="E32" s="50">
        <v>18.100000000000001</v>
      </c>
      <c r="F32" s="50">
        <v>436</v>
      </c>
      <c r="G32" s="50">
        <v>18.05</v>
      </c>
      <c r="H32" s="50">
        <v>2969</v>
      </c>
      <c r="I32" s="50">
        <v>18</v>
      </c>
      <c r="J32" s="50">
        <v>2741</v>
      </c>
      <c r="K32" s="50">
        <v>17.95</v>
      </c>
      <c r="L32" s="50">
        <v>1143</v>
      </c>
      <c r="M32" s="50">
        <v>17.899999999999999</v>
      </c>
      <c r="N32" s="50">
        <v>1720</v>
      </c>
      <c r="O32" s="50">
        <v>18.149999999999999</v>
      </c>
      <c r="P32" s="50">
        <v>5129</v>
      </c>
      <c r="Q32" s="50">
        <v>18.2</v>
      </c>
      <c r="R32" s="50">
        <v>1705</v>
      </c>
      <c r="S32" s="50">
        <v>18.25</v>
      </c>
      <c r="T32" s="50">
        <v>1268</v>
      </c>
      <c r="U32" s="50">
        <v>18.3</v>
      </c>
      <c r="V32" s="50">
        <v>1442</v>
      </c>
      <c r="W32" s="50">
        <v>18.350000000000001</v>
      </c>
      <c r="X32" s="50">
        <v>685</v>
      </c>
      <c r="Y32" s="50">
        <v>6012</v>
      </c>
    </row>
    <row r="33" spans="1:28" x14ac:dyDescent="0.25">
      <c r="A33" s="49">
        <v>42786</v>
      </c>
      <c r="B33" s="50" t="s">
        <v>449</v>
      </c>
      <c r="C33" s="50" t="s">
        <v>32</v>
      </c>
      <c r="D33" s="50">
        <v>14.8</v>
      </c>
      <c r="E33" s="50">
        <v>14.8</v>
      </c>
      <c r="F33" s="50">
        <v>3015</v>
      </c>
      <c r="G33" s="50">
        <v>14.75</v>
      </c>
      <c r="H33" s="50">
        <v>1584</v>
      </c>
      <c r="I33" s="50">
        <v>14.7</v>
      </c>
      <c r="J33" s="50">
        <v>1470</v>
      </c>
      <c r="K33" s="50">
        <v>14.65</v>
      </c>
      <c r="L33" s="50">
        <v>313</v>
      </c>
      <c r="M33" s="50">
        <v>14.6</v>
      </c>
      <c r="N33" s="50">
        <v>762</v>
      </c>
      <c r="O33" s="50">
        <v>14.9</v>
      </c>
      <c r="P33" s="50">
        <v>2305</v>
      </c>
      <c r="Q33" s="50">
        <v>14.95</v>
      </c>
      <c r="R33" s="50">
        <v>1824</v>
      </c>
      <c r="S33" s="50">
        <v>15</v>
      </c>
      <c r="T33" s="50">
        <v>8503</v>
      </c>
      <c r="U33" s="50">
        <v>15.05</v>
      </c>
      <c r="V33" s="50">
        <v>701</v>
      </c>
      <c r="W33" s="50">
        <v>15.1</v>
      </c>
      <c r="X33" s="50">
        <v>686</v>
      </c>
      <c r="Y33" s="50">
        <v>3305</v>
      </c>
    </row>
    <row r="34" spans="1:28" x14ac:dyDescent="0.25">
      <c r="A34" s="49">
        <v>42786</v>
      </c>
      <c r="B34" s="50" t="s">
        <v>449</v>
      </c>
      <c r="C34" s="50" t="s">
        <v>33</v>
      </c>
      <c r="D34" s="50">
        <v>10</v>
      </c>
      <c r="E34" s="50">
        <v>10</v>
      </c>
      <c r="F34" s="50">
        <v>284</v>
      </c>
      <c r="G34" s="50">
        <v>9.99</v>
      </c>
      <c r="H34" s="50">
        <v>263</v>
      </c>
      <c r="I34" s="50">
        <v>9.98</v>
      </c>
      <c r="J34" s="50">
        <v>162</v>
      </c>
      <c r="K34" s="50">
        <v>9.9700000000000006</v>
      </c>
      <c r="L34" s="50">
        <v>161</v>
      </c>
      <c r="M34" s="50">
        <v>9.9600000000000009</v>
      </c>
      <c r="N34" s="50">
        <v>165</v>
      </c>
      <c r="O34" s="50">
        <v>10.050000000000001</v>
      </c>
      <c r="P34" s="50">
        <v>367</v>
      </c>
      <c r="Q34" s="50">
        <v>10.1</v>
      </c>
      <c r="R34" s="50">
        <v>374</v>
      </c>
      <c r="S34" s="50">
        <v>10.15</v>
      </c>
      <c r="T34" s="50">
        <v>293</v>
      </c>
      <c r="U34" s="50">
        <v>10.199999999999999</v>
      </c>
      <c r="V34" s="50">
        <v>249</v>
      </c>
      <c r="W34" s="50">
        <v>10.25</v>
      </c>
      <c r="X34" s="50">
        <v>143</v>
      </c>
      <c r="Y34" s="50">
        <v>1662</v>
      </c>
    </row>
    <row r="35" spans="1:28" ht="16.5" x14ac:dyDescent="0.25">
      <c r="A35" s="4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8" ht="16.5" x14ac:dyDescent="0.25">
      <c r="A36" s="4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8" x14ac:dyDescent="0.25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spans="1:28" x14ac:dyDescent="0.25">
      <c r="A38" s="49" t="s">
        <v>373</v>
      </c>
      <c r="B38" s="50" t="s">
        <v>411</v>
      </c>
      <c r="C38" s="50" t="s">
        <v>40</v>
      </c>
      <c r="D38" s="50" t="s">
        <v>41</v>
      </c>
      <c r="E38" s="50" t="s">
        <v>412</v>
      </c>
      <c r="F38" s="50" t="s">
        <v>43</v>
      </c>
      <c r="G38" s="50" t="s">
        <v>413</v>
      </c>
      <c r="H38" s="50" t="s">
        <v>44</v>
      </c>
      <c r="I38" s="50" t="s">
        <v>45</v>
      </c>
      <c r="J38" s="50" t="s">
        <v>46</v>
      </c>
      <c r="K38" s="50" t="s">
        <v>47</v>
      </c>
      <c r="L38" s="50" t="s">
        <v>48</v>
      </c>
      <c r="M38" s="50" t="s">
        <v>49</v>
      </c>
      <c r="N38" s="50" t="s">
        <v>50</v>
      </c>
      <c r="O38" s="50" t="s">
        <v>51</v>
      </c>
      <c r="P38" s="50" t="s">
        <v>52</v>
      </c>
      <c r="Q38" s="50" t="s">
        <v>53</v>
      </c>
      <c r="R38" s="50" t="s">
        <v>54</v>
      </c>
      <c r="S38" s="50" t="s">
        <v>55</v>
      </c>
      <c r="T38" s="50" t="s">
        <v>56</v>
      </c>
      <c r="U38" s="50" t="s">
        <v>57</v>
      </c>
      <c r="V38" s="50" t="s">
        <v>58</v>
      </c>
      <c r="W38" s="50" t="s">
        <v>59</v>
      </c>
      <c r="X38" s="50" t="s">
        <v>60</v>
      </c>
      <c r="Y38" s="50" t="s">
        <v>61</v>
      </c>
      <c r="Z38" s="2" t="s">
        <v>62</v>
      </c>
      <c r="AA38" s="2" t="s">
        <v>63</v>
      </c>
      <c r="AB38" s="2" t="s">
        <v>64</v>
      </c>
    </row>
    <row r="39" spans="1:28" ht="16.5" x14ac:dyDescent="0.25">
      <c r="A39" s="44">
        <v>5880</v>
      </c>
      <c r="B39" s="3" t="s">
        <v>407</v>
      </c>
      <c r="C39" s="61">
        <v>42786</v>
      </c>
      <c r="D39" s="3">
        <v>11470000</v>
      </c>
      <c r="E39" s="3" t="s">
        <v>407</v>
      </c>
      <c r="F39" s="3">
        <v>14.85</v>
      </c>
      <c r="G39" s="3">
        <v>3</v>
      </c>
      <c r="H39" s="3">
        <v>14.85</v>
      </c>
      <c r="I39" s="3">
        <v>68</v>
      </c>
      <c r="J39" s="3">
        <v>14.8</v>
      </c>
      <c r="K39" s="3">
        <v>11</v>
      </c>
      <c r="L39" s="3">
        <v>13.85</v>
      </c>
      <c r="M39" s="3">
        <v>1</v>
      </c>
      <c r="N39" s="3">
        <v>0</v>
      </c>
      <c r="O39" s="3">
        <v>0</v>
      </c>
      <c r="P39" s="3">
        <v>0</v>
      </c>
      <c r="Q39" s="3">
        <v>0</v>
      </c>
      <c r="R39" s="3">
        <v>14.95</v>
      </c>
      <c r="S39" s="3">
        <v>60</v>
      </c>
      <c r="T39" s="3">
        <v>15</v>
      </c>
      <c r="U39" s="3">
        <v>18</v>
      </c>
      <c r="V39" s="3">
        <v>15.9</v>
      </c>
      <c r="W39" s="3">
        <v>5</v>
      </c>
      <c r="X39" s="3">
        <v>15.95</v>
      </c>
      <c r="Y39" s="3">
        <v>1</v>
      </c>
      <c r="Z39" s="2">
        <v>0</v>
      </c>
      <c r="AA39" s="2">
        <v>0</v>
      </c>
      <c r="AB39" s="2" t="s">
        <v>410</v>
      </c>
    </row>
    <row r="40" spans="1:28" x14ac:dyDescent="0.25">
      <c r="A40" s="49">
        <v>2885</v>
      </c>
      <c r="B40" s="50" t="s">
        <v>400</v>
      </c>
      <c r="C40" s="55">
        <v>42786</v>
      </c>
      <c r="D40" s="55">
        <v>11390000</v>
      </c>
      <c r="E40" s="50" t="s">
        <v>400</v>
      </c>
      <c r="F40" s="50">
        <v>13</v>
      </c>
      <c r="G40" s="50">
        <v>55</v>
      </c>
      <c r="H40" s="50">
        <v>12.95</v>
      </c>
      <c r="I40" s="50">
        <v>73</v>
      </c>
      <c r="J40" s="50">
        <v>12.9</v>
      </c>
      <c r="K40" s="50">
        <v>93</v>
      </c>
      <c r="L40" s="50">
        <v>12.85</v>
      </c>
      <c r="M40" s="50">
        <v>168</v>
      </c>
      <c r="N40" s="50">
        <v>12.8</v>
      </c>
      <c r="O40" s="50">
        <v>30</v>
      </c>
      <c r="P40" s="50">
        <v>12.75</v>
      </c>
      <c r="Q40" s="50">
        <v>16</v>
      </c>
      <c r="R40" s="50">
        <v>13</v>
      </c>
      <c r="S40" s="50">
        <v>34</v>
      </c>
      <c r="T40" s="50">
        <v>13.05</v>
      </c>
      <c r="U40" s="50">
        <v>55</v>
      </c>
      <c r="V40" s="50">
        <v>13.1</v>
      </c>
      <c r="W40" s="50">
        <v>158</v>
      </c>
      <c r="X40" s="50">
        <v>13.15</v>
      </c>
      <c r="Y40" s="2">
        <v>3</v>
      </c>
      <c r="Z40" s="2">
        <v>13.2</v>
      </c>
      <c r="AA40" s="2">
        <v>10</v>
      </c>
      <c r="AB40" s="2" t="s">
        <v>410</v>
      </c>
    </row>
    <row r="41" spans="1:28" x14ac:dyDescent="0.25">
      <c r="A41" s="49">
        <v>2882</v>
      </c>
      <c r="B41" s="50" t="s">
        <v>397</v>
      </c>
      <c r="C41" s="55">
        <v>42786</v>
      </c>
      <c r="D41" s="55">
        <v>11310000</v>
      </c>
      <c r="E41" s="50" t="s">
        <v>397</v>
      </c>
      <c r="F41" s="50">
        <v>49.05</v>
      </c>
      <c r="G41" s="50">
        <v>2</v>
      </c>
      <c r="H41" s="50">
        <v>49.05</v>
      </c>
      <c r="I41" s="50">
        <v>24</v>
      </c>
      <c r="J41" s="50">
        <v>49</v>
      </c>
      <c r="K41" s="50">
        <v>85</v>
      </c>
      <c r="L41" s="50">
        <v>48.95</v>
      </c>
      <c r="M41" s="50">
        <v>50</v>
      </c>
      <c r="N41" s="50">
        <v>48.9</v>
      </c>
      <c r="O41" s="50">
        <v>2</v>
      </c>
      <c r="P41" s="50">
        <v>48.85</v>
      </c>
      <c r="Q41" s="50">
        <v>30</v>
      </c>
      <c r="R41" s="50">
        <v>49.1</v>
      </c>
      <c r="S41" s="50">
        <v>2</v>
      </c>
      <c r="T41" s="50">
        <v>49.15</v>
      </c>
      <c r="U41" s="50">
        <v>41</v>
      </c>
      <c r="V41" s="50">
        <v>49.2</v>
      </c>
      <c r="W41" s="50">
        <v>53</v>
      </c>
      <c r="X41" s="50">
        <v>49.25</v>
      </c>
      <c r="Y41" s="2">
        <v>43</v>
      </c>
      <c r="Z41" s="2">
        <v>49.3</v>
      </c>
      <c r="AA41" s="2">
        <v>78</v>
      </c>
      <c r="AB41" s="2" t="s">
        <v>410</v>
      </c>
    </row>
    <row r="42" spans="1:28" x14ac:dyDescent="0.25">
      <c r="A42" s="49">
        <v>2886</v>
      </c>
      <c r="B42" s="50" t="s">
        <v>401</v>
      </c>
      <c r="C42" s="55">
        <v>42786</v>
      </c>
      <c r="D42" s="55">
        <v>11310000</v>
      </c>
      <c r="E42" s="50" t="s">
        <v>401</v>
      </c>
      <c r="F42" s="50">
        <v>23.75</v>
      </c>
      <c r="G42" s="50">
        <v>4</v>
      </c>
      <c r="H42" s="50">
        <v>23.7</v>
      </c>
      <c r="I42" s="50">
        <v>83</v>
      </c>
      <c r="J42" s="50">
        <v>23.65</v>
      </c>
      <c r="K42" s="50">
        <v>74</v>
      </c>
      <c r="L42" s="50">
        <v>23.6</v>
      </c>
      <c r="M42" s="50">
        <v>76</v>
      </c>
      <c r="N42" s="50">
        <v>23.55</v>
      </c>
      <c r="O42" s="50">
        <v>1</v>
      </c>
      <c r="P42" s="50">
        <v>22.2</v>
      </c>
      <c r="Q42" s="50">
        <v>1</v>
      </c>
      <c r="R42" s="50">
        <v>23.8</v>
      </c>
      <c r="S42" s="50">
        <v>93</v>
      </c>
      <c r="T42" s="50">
        <v>23.85</v>
      </c>
      <c r="U42" s="50">
        <v>75</v>
      </c>
      <c r="V42" s="50">
        <v>23.9</v>
      </c>
      <c r="W42" s="50">
        <v>75</v>
      </c>
      <c r="X42" s="50">
        <v>25.5</v>
      </c>
      <c r="Y42" s="2">
        <v>1</v>
      </c>
      <c r="Z42" s="2">
        <v>26.2</v>
      </c>
      <c r="AA42" s="2">
        <v>1</v>
      </c>
      <c r="AB42" s="2" t="s">
        <v>410</v>
      </c>
    </row>
    <row r="43" spans="1:28" x14ac:dyDescent="0.25">
      <c r="A43" s="49">
        <v>2887</v>
      </c>
      <c r="B43" s="50" t="s">
        <v>402</v>
      </c>
      <c r="C43" s="55">
        <v>42786</v>
      </c>
      <c r="D43" s="55">
        <v>11310000</v>
      </c>
      <c r="E43" s="50" t="s">
        <v>402</v>
      </c>
      <c r="F43" s="50">
        <v>12.2</v>
      </c>
      <c r="G43" s="50">
        <v>24</v>
      </c>
      <c r="H43" s="50">
        <v>12.15</v>
      </c>
      <c r="I43" s="50">
        <v>77</v>
      </c>
      <c r="J43" s="50">
        <v>12.1</v>
      </c>
      <c r="K43" s="50">
        <v>55</v>
      </c>
      <c r="L43" s="50">
        <v>12.05</v>
      </c>
      <c r="M43" s="50">
        <v>3</v>
      </c>
      <c r="N43" s="50">
        <v>11.3</v>
      </c>
      <c r="O43" s="50">
        <v>1</v>
      </c>
      <c r="P43" s="50">
        <v>0</v>
      </c>
      <c r="Q43" s="50">
        <v>0</v>
      </c>
      <c r="R43" s="50">
        <v>12.2</v>
      </c>
      <c r="S43" s="50">
        <v>50</v>
      </c>
      <c r="T43" s="50">
        <v>12.25</v>
      </c>
      <c r="U43" s="50">
        <v>25</v>
      </c>
      <c r="V43" s="50">
        <v>12.3</v>
      </c>
      <c r="W43" s="50">
        <v>16</v>
      </c>
      <c r="X43" s="50">
        <v>13</v>
      </c>
      <c r="Y43" s="2">
        <v>1</v>
      </c>
      <c r="Z43" s="2">
        <v>0</v>
      </c>
      <c r="AA43" s="2">
        <v>0</v>
      </c>
      <c r="AB43" s="2" t="s">
        <v>410</v>
      </c>
    </row>
    <row r="44" spans="1:28" x14ac:dyDescent="0.25">
      <c r="A44" s="49">
        <v>2891</v>
      </c>
      <c r="B44" s="50" t="s">
        <v>405</v>
      </c>
      <c r="C44" s="55">
        <v>42786</v>
      </c>
      <c r="D44" s="55">
        <v>11310000</v>
      </c>
      <c r="E44" s="50" t="s">
        <v>405</v>
      </c>
      <c r="F44" s="50">
        <v>18.600000000000001</v>
      </c>
      <c r="G44" s="50">
        <v>3</v>
      </c>
      <c r="H44" s="50">
        <v>18.55</v>
      </c>
      <c r="I44" s="50">
        <v>182</v>
      </c>
      <c r="J44" s="50">
        <v>18.5</v>
      </c>
      <c r="K44" s="50">
        <v>198</v>
      </c>
      <c r="L44" s="50">
        <v>18.45</v>
      </c>
      <c r="M44" s="50">
        <v>1</v>
      </c>
      <c r="N44" s="50">
        <v>18.399999999999999</v>
      </c>
      <c r="O44" s="50">
        <v>1</v>
      </c>
      <c r="P44" s="50">
        <v>18.3</v>
      </c>
      <c r="Q44" s="50">
        <v>1</v>
      </c>
      <c r="R44" s="50">
        <v>18.649999999999999</v>
      </c>
      <c r="S44" s="50">
        <v>78</v>
      </c>
      <c r="T44" s="50">
        <v>18.7</v>
      </c>
      <c r="U44" s="50">
        <v>51</v>
      </c>
      <c r="V44" s="50">
        <v>18.75</v>
      </c>
      <c r="W44" s="50">
        <v>96</v>
      </c>
      <c r="X44" s="50">
        <v>18.8</v>
      </c>
      <c r="Y44" s="2">
        <v>2</v>
      </c>
      <c r="Z44" s="2">
        <v>18.899999999999999</v>
      </c>
      <c r="AA44" s="2">
        <v>2</v>
      </c>
      <c r="AB44" s="2" t="s">
        <v>410</v>
      </c>
    </row>
    <row r="45" spans="1:28" x14ac:dyDescent="0.25">
      <c r="A45" s="49">
        <v>2801</v>
      </c>
      <c r="B45" s="50" t="s">
        <v>392</v>
      </c>
      <c r="C45" s="55">
        <v>42786</v>
      </c>
      <c r="D45" s="55">
        <v>11310000</v>
      </c>
      <c r="E45" s="50" t="s">
        <v>392</v>
      </c>
      <c r="F45" s="50">
        <v>0</v>
      </c>
      <c r="G45" s="50">
        <v>0</v>
      </c>
      <c r="H45" s="50">
        <v>18.55</v>
      </c>
      <c r="I45" s="50">
        <v>46</v>
      </c>
      <c r="J45" s="50">
        <v>18.5</v>
      </c>
      <c r="K45" s="50">
        <v>20</v>
      </c>
      <c r="L45" s="50">
        <v>18.3</v>
      </c>
      <c r="M45" s="50">
        <v>1</v>
      </c>
      <c r="N45" s="50">
        <v>18.100000000000001</v>
      </c>
      <c r="O45" s="50">
        <v>5</v>
      </c>
      <c r="P45" s="50">
        <v>17.25</v>
      </c>
      <c r="Q45" s="50">
        <v>1</v>
      </c>
      <c r="R45" s="50">
        <v>18.649999999999999</v>
      </c>
      <c r="S45" s="50">
        <v>31</v>
      </c>
      <c r="T45" s="50">
        <v>18.7</v>
      </c>
      <c r="U45" s="50">
        <v>15</v>
      </c>
      <c r="V45" s="50">
        <v>19.8</v>
      </c>
      <c r="W45" s="50">
        <v>3</v>
      </c>
      <c r="X45" s="50">
        <v>19.850000000000001</v>
      </c>
      <c r="Y45" s="2">
        <v>1</v>
      </c>
      <c r="Z45" s="2">
        <v>0</v>
      </c>
      <c r="AA45" s="2">
        <v>0</v>
      </c>
      <c r="AB45" s="2" t="s">
        <v>410</v>
      </c>
    </row>
    <row r="46" spans="1:28" x14ac:dyDescent="0.25">
      <c r="A46" s="49">
        <v>2888</v>
      </c>
      <c r="B46" s="50" t="s">
        <v>403</v>
      </c>
      <c r="C46" s="55">
        <v>42786</v>
      </c>
      <c r="D46" s="55">
        <v>11310000</v>
      </c>
      <c r="E46" s="50" t="s">
        <v>403</v>
      </c>
      <c r="F46" s="50">
        <v>8.3699999999999992</v>
      </c>
      <c r="G46" s="50">
        <v>3</v>
      </c>
      <c r="H46" s="50">
        <v>8.36</v>
      </c>
      <c r="I46" s="50">
        <v>20</v>
      </c>
      <c r="J46" s="50">
        <v>8.35</v>
      </c>
      <c r="K46" s="50">
        <v>49</v>
      </c>
      <c r="L46" s="50">
        <v>8.34</v>
      </c>
      <c r="M46" s="50">
        <v>120</v>
      </c>
      <c r="N46" s="50">
        <v>8.31</v>
      </c>
      <c r="O46" s="50">
        <v>3</v>
      </c>
      <c r="P46" s="50">
        <v>8.2799999999999994</v>
      </c>
      <c r="Q46" s="50">
        <v>1</v>
      </c>
      <c r="R46" s="50">
        <v>8.3800000000000008</v>
      </c>
      <c r="S46" s="50">
        <v>50</v>
      </c>
      <c r="T46" s="50">
        <v>8.39</v>
      </c>
      <c r="U46" s="50">
        <v>100</v>
      </c>
      <c r="V46" s="50">
        <v>8.4</v>
      </c>
      <c r="W46" s="50">
        <v>12</v>
      </c>
      <c r="X46" s="50">
        <v>8.41</v>
      </c>
      <c r="Y46" s="2">
        <v>25</v>
      </c>
      <c r="Z46" s="2">
        <v>8.43</v>
      </c>
      <c r="AA46" s="2">
        <v>8</v>
      </c>
      <c r="AB46" s="2" t="s">
        <v>410</v>
      </c>
    </row>
    <row r="47" spans="1:28" x14ac:dyDescent="0.25">
      <c r="A47" s="49">
        <v>2890</v>
      </c>
      <c r="B47" s="50" t="s">
        <v>404</v>
      </c>
      <c r="C47" s="55">
        <v>42786</v>
      </c>
      <c r="D47" s="55">
        <v>11310000</v>
      </c>
      <c r="E47" s="50" t="s">
        <v>404</v>
      </c>
      <c r="F47" s="50">
        <v>9.58</v>
      </c>
      <c r="G47" s="50">
        <v>1</v>
      </c>
      <c r="H47" s="50">
        <v>9.58</v>
      </c>
      <c r="I47" s="50">
        <v>45</v>
      </c>
      <c r="J47" s="50">
        <v>9.57</v>
      </c>
      <c r="K47" s="50">
        <v>75</v>
      </c>
      <c r="L47" s="50">
        <v>9.56</v>
      </c>
      <c r="M47" s="50">
        <v>75</v>
      </c>
      <c r="N47" s="50">
        <v>9.5500000000000007</v>
      </c>
      <c r="O47" s="50">
        <v>32</v>
      </c>
      <c r="P47" s="50">
        <v>9.5399999999999991</v>
      </c>
      <c r="Q47" s="50">
        <v>27</v>
      </c>
      <c r="R47" s="50">
        <v>9.59</v>
      </c>
      <c r="S47" s="50">
        <v>8</v>
      </c>
      <c r="T47" s="50">
        <v>9.6</v>
      </c>
      <c r="U47" s="50">
        <v>49</v>
      </c>
      <c r="V47" s="50">
        <v>9.61</v>
      </c>
      <c r="W47" s="50">
        <v>50</v>
      </c>
      <c r="X47" s="50">
        <v>9.6199999999999992</v>
      </c>
      <c r="Y47" s="2">
        <v>72</v>
      </c>
      <c r="Z47" s="2">
        <v>10.050000000000001</v>
      </c>
      <c r="AA47" s="2">
        <v>1</v>
      </c>
      <c r="AB47" s="2" t="s">
        <v>410</v>
      </c>
    </row>
    <row r="48" spans="1:28" x14ac:dyDescent="0.25">
      <c r="A48" s="49">
        <v>2884</v>
      </c>
      <c r="B48" s="50" t="s">
        <v>399</v>
      </c>
      <c r="C48" s="55">
        <v>42786</v>
      </c>
      <c r="D48" s="55">
        <v>11310000</v>
      </c>
      <c r="E48" s="50" t="s">
        <v>399</v>
      </c>
      <c r="F48" s="50">
        <v>18.8</v>
      </c>
      <c r="G48" s="50">
        <v>1</v>
      </c>
      <c r="H48" s="50">
        <v>18.75</v>
      </c>
      <c r="I48" s="50">
        <v>162</v>
      </c>
      <c r="J48" s="50">
        <v>18.7</v>
      </c>
      <c r="K48" s="50">
        <v>12</v>
      </c>
      <c r="L48" s="50">
        <v>17.600000000000001</v>
      </c>
      <c r="M48" s="50">
        <v>1</v>
      </c>
      <c r="N48" s="50">
        <v>0</v>
      </c>
      <c r="O48" s="50">
        <v>0</v>
      </c>
      <c r="P48" s="50">
        <v>0</v>
      </c>
      <c r="Q48" s="50">
        <v>0</v>
      </c>
      <c r="R48" s="50">
        <v>18.850000000000001</v>
      </c>
      <c r="S48" s="50">
        <v>65</v>
      </c>
      <c r="T48" s="50">
        <v>18.899999999999999</v>
      </c>
      <c r="U48" s="50">
        <v>70</v>
      </c>
      <c r="V48" s="50">
        <v>18.95</v>
      </c>
      <c r="W48" s="50">
        <v>3</v>
      </c>
      <c r="X48" s="50">
        <v>19</v>
      </c>
      <c r="Y48" s="2">
        <v>3</v>
      </c>
      <c r="Z48" s="2">
        <v>19.100000000000001</v>
      </c>
      <c r="AA48" s="2">
        <v>1</v>
      </c>
      <c r="AB48" s="2" t="s">
        <v>410</v>
      </c>
    </row>
    <row r="49" spans="1:28" x14ac:dyDescent="0.25">
      <c r="A49" s="49">
        <v>2885</v>
      </c>
      <c r="B49" s="50" t="s">
        <v>400</v>
      </c>
      <c r="C49" s="55">
        <v>42786</v>
      </c>
      <c r="D49" s="55">
        <v>11310000</v>
      </c>
      <c r="E49" s="50" t="s">
        <v>400</v>
      </c>
      <c r="F49" s="50">
        <v>13</v>
      </c>
      <c r="G49" s="50">
        <v>55</v>
      </c>
      <c r="H49" s="50">
        <v>12.95</v>
      </c>
      <c r="I49" s="50">
        <v>68</v>
      </c>
      <c r="J49" s="50">
        <v>12.9</v>
      </c>
      <c r="K49" s="50">
        <v>98</v>
      </c>
      <c r="L49" s="50">
        <v>12.85</v>
      </c>
      <c r="M49" s="50">
        <v>168</v>
      </c>
      <c r="N49" s="50">
        <v>12.8</v>
      </c>
      <c r="O49" s="50">
        <v>30</v>
      </c>
      <c r="P49" s="50">
        <v>12.75</v>
      </c>
      <c r="Q49" s="50">
        <v>16</v>
      </c>
      <c r="R49" s="50">
        <v>13</v>
      </c>
      <c r="S49" s="50">
        <v>39</v>
      </c>
      <c r="T49" s="50">
        <v>13.05</v>
      </c>
      <c r="U49" s="50">
        <v>50</v>
      </c>
      <c r="V49" s="50">
        <v>13.1</v>
      </c>
      <c r="W49" s="50">
        <v>151</v>
      </c>
      <c r="X49" s="50">
        <v>13.15</v>
      </c>
      <c r="Y49" s="2">
        <v>10</v>
      </c>
      <c r="Z49" s="2">
        <v>13.2</v>
      </c>
      <c r="AA49" s="2">
        <v>10</v>
      </c>
      <c r="AB49" s="2" t="s">
        <v>410</v>
      </c>
    </row>
    <row r="50" spans="1:28" x14ac:dyDescent="0.25">
      <c r="A50" s="49">
        <v>2892</v>
      </c>
      <c r="B50" s="50" t="s">
        <v>406</v>
      </c>
      <c r="C50" s="55">
        <v>42786</v>
      </c>
      <c r="D50" s="55">
        <v>11310000</v>
      </c>
      <c r="E50" s="50" t="s">
        <v>406</v>
      </c>
      <c r="F50" s="50">
        <v>18.2</v>
      </c>
      <c r="G50" s="50">
        <v>4</v>
      </c>
      <c r="H50" s="50">
        <v>18.149999999999999</v>
      </c>
      <c r="I50" s="50">
        <v>74</v>
      </c>
      <c r="J50" s="50">
        <v>18.100000000000001</v>
      </c>
      <c r="K50" s="50">
        <v>64</v>
      </c>
      <c r="L50" s="50">
        <v>18.05</v>
      </c>
      <c r="M50" s="50">
        <v>15</v>
      </c>
      <c r="N50" s="50">
        <v>18</v>
      </c>
      <c r="O50" s="50">
        <v>79</v>
      </c>
      <c r="P50" s="50">
        <v>16.899999999999999</v>
      </c>
      <c r="Q50" s="50">
        <v>1</v>
      </c>
      <c r="R50" s="50">
        <v>18.2</v>
      </c>
      <c r="S50" s="50">
        <v>25</v>
      </c>
      <c r="T50" s="50">
        <v>18.25</v>
      </c>
      <c r="U50" s="50">
        <v>201</v>
      </c>
      <c r="V50" s="50">
        <v>19.350000000000001</v>
      </c>
      <c r="W50" s="50">
        <v>4</v>
      </c>
      <c r="X50" s="50">
        <v>19.399999999999999</v>
      </c>
      <c r="Y50" s="2">
        <v>1</v>
      </c>
      <c r="Z50" s="2">
        <v>0</v>
      </c>
      <c r="AA50" s="2">
        <v>0</v>
      </c>
      <c r="AB50" s="2" t="s">
        <v>410</v>
      </c>
    </row>
    <row r="51" spans="1:28" x14ac:dyDescent="0.25">
      <c r="A51" s="49">
        <v>2882</v>
      </c>
      <c r="B51" s="50" t="s">
        <v>409</v>
      </c>
      <c r="C51" s="55">
        <v>42786</v>
      </c>
      <c r="D51" s="55">
        <v>11310000</v>
      </c>
      <c r="E51" s="50" t="s">
        <v>409</v>
      </c>
      <c r="F51" s="50">
        <v>1111</v>
      </c>
      <c r="G51" s="50">
        <v>2</v>
      </c>
      <c r="H51" s="50">
        <v>1111</v>
      </c>
      <c r="I51" s="50">
        <v>1</v>
      </c>
      <c r="J51" s="50">
        <v>1110.8</v>
      </c>
      <c r="K51" s="50">
        <v>9</v>
      </c>
      <c r="L51" s="50">
        <v>1110.5999999999999</v>
      </c>
      <c r="M51" s="50">
        <v>9</v>
      </c>
      <c r="N51" s="50">
        <v>1110.4000000000001</v>
      </c>
      <c r="O51" s="50">
        <v>6</v>
      </c>
      <c r="P51" s="50">
        <v>1110.2</v>
      </c>
      <c r="Q51" s="50">
        <v>7</v>
      </c>
      <c r="R51" s="50">
        <v>1111.2</v>
      </c>
      <c r="S51" s="50">
        <v>4</v>
      </c>
      <c r="T51" s="50">
        <v>1111.4000000000001</v>
      </c>
      <c r="U51" s="50">
        <v>6</v>
      </c>
      <c r="V51" s="50">
        <v>1111.5999999999999</v>
      </c>
      <c r="W51" s="50">
        <v>18</v>
      </c>
      <c r="X51" s="50">
        <v>1111.8</v>
      </c>
      <c r="Y51" s="2">
        <v>4</v>
      </c>
      <c r="Z51" s="2">
        <v>1112</v>
      </c>
      <c r="AA51" s="2">
        <v>7</v>
      </c>
      <c r="AB51" s="2" t="s">
        <v>410</v>
      </c>
    </row>
    <row r="52" spans="1:28" ht="16.5" x14ac:dyDescent="0.25">
      <c r="A52" s="57" t="s">
        <v>426</v>
      </c>
      <c r="B52" s="56" t="s">
        <v>409</v>
      </c>
      <c r="C52" s="55">
        <v>42786</v>
      </c>
      <c r="D52" s="55">
        <v>11310000</v>
      </c>
      <c r="E52" s="50" t="s">
        <v>409</v>
      </c>
      <c r="F52" s="50">
        <v>1111</v>
      </c>
      <c r="G52" s="50">
        <v>2</v>
      </c>
      <c r="H52" s="50">
        <v>1111</v>
      </c>
      <c r="I52" s="50">
        <v>1</v>
      </c>
      <c r="J52" s="50">
        <v>1110.8</v>
      </c>
      <c r="K52" s="50">
        <v>9</v>
      </c>
      <c r="L52" s="50">
        <v>1110.5999999999999</v>
      </c>
      <c r="M52" s="50">
        <v>9</v>
      </c>
      <c r="N52" s="50">
        <v>1110.4000000000001</v>
      </c>
      <c r="O52" s="50">
        <v>6</v>
      </c>
      <c r="P52" s="50">
        <v>1110.2</v>
      </c>
      <c r="Q52" s="50">
        <v>7</v>
      </c>
      <c r="R52" s="50">
        <v>1111.2</v>
      </c>
      <c r="S52" s="50">
        <v>4</v>
      </c>
      <c r="T52" s="50">
        <v>1111.4000000000001</v>
      </c>
      <c r="U52" s="50">
        <v>6</v>
      </c>
      <c r="V52" s="50">
        <v>1111.5999999999999</v>
      </c>
      <c r="W52" s="50">
        <v>18</v>
      </c>
      <c r="X52" s="50">
        <v>1111.8</v>
      </c>
      <c r="Y52" s="2">
        <v>4</v>
      </c>
      <c r="Z52" s="2">
        <v>1112</v>
      </c>
      <c r="AA52" s="2">
        <v>7</v>
      </c>
      <c r="AB52" s="2" t="s">
        <v>410</v>
      </c>
    </row>
    <row r="53" spans="1:28" x14ac:dyDescent="0.25">
      <c r="A53" s="49">
        <v>2823</v>
      </c>
      <c r="B53" s="50" t="s">
        <v>393</v>
      </c>
      <c r="C53" s="55">
        <v>42786</v>
      </c>
      <c r="D53" s="55">
        <v>11310000</v>
      </c>
      <c r="E53" s="50" t="s">
        <v>393</v>
      </c>
      <c r="F53" s="50">
        <v>30.3</v>
      </c>
      <c r="G53" s="50">
        <v>1</v>
      </c>
      <c r="H53" s="50">
        <v>30.25</v>
      </c>
      <c r="I53" s="50">
        <v>1</v>
      </c>
      <c r="J53" s="50">
        <v>30.2</v>
      </c>
      <c r="K53" s="50">
        <v>25</v>
      </c>
      <c r="L53" s="50">
        <v>30.15</v>
      </c>
      <c r="M53" s="50">
        <v>30</v>
      </c>
      <c r="N53" s="50">
        <v>30.1</v>
      </c>
      <c r="O53" s="50">
        <v>7</v>
      </c>
      <c r="P53" s="50">
        <v>30.05</v>
      </c>
      <c r="Q53" s="50">
        <v>21</v>
      </c>
      <c r="R53" s="50">
        <v>30.3</v>
      </c>
      <c r="S53" s="50">
        <v>10</v>
      </c>
      <c r="T53" s="50">
        <v>30.35</v>
      </c>
      <c r="U53" s="50">
        <v>23</v>
      </c>
      <c r="V53" s="50">
        <v>30.4</v>
      </c>
      <c r="W53" s="50">
        <v>18</v>
      </c>
      <c r="X53" s="50">
        <v>30.45</v>
      </c>
      <c r="Y53" s="50">
        <v>2</v>
      </c>
      <c r="Z53" s="2">
        <v>30.5</v>
      </c>
      <c r="AA53" s="2">
        <v>2</v>
      </c>
      <c r="AB53" s="2" t="s">
        <v>410</v>
      </c>
    </row>
    <row r="54" spans="1:28" x14ac:dyDescent="0.25">
      <c r="A54" s="49">
        <v>2834</v>
      </c>
      <c r="B54" s="50" t="s">
        <v>394</v>
      </c>
      <c r="C54" s="55">
        <v>42786</v>
      </c>
      <c r="D54" s="55">
        <v>11310000</v>
      </c>
      <c r="E54" s="50" t="s">
        <v>394</v>
      </c>
      <c r="F54" s="50">
        <v>8.43</v>
      </c>
      <c r="G54" s="50">
        <v>1</v>
      </c>
      <c r="H54" s="50">
        <v>8.41</v>
      </c>
      <c r="I54" s="50">
        <v>6</v>
      </c>
      <c r="J54" s="50">
        <v>8.4</v>
      </c>
      <c r="K54" s="50">
        <v>29</v>
      </c>
      <c r="L54" s="50">
        <v>8.39</v>
      </c>
      <c r="M54" s="50">
        <v>50</v>
      </c>
      <c r="N54" s="50">
        <v>8.3800000000000008</v>
      </c>
      <c r="O54" s="50">
        <v>25</v>
      </c>
      <c r="P54" s="50">
        <v>8.3699999999999992</v>
      </c>
      <c r="Q54" s="50">
        <v>1</v>
      </c>
      <c r="R54" s="50">
        <v>8.43</v>
      </c>
      <c r="S54" s="50">
        <v>52</v>
      </c>
      <c r="T54" s="50">
        <v>8.44</v>
      </c>
      <c r="U54" s="50">
        <v>25</v>
      </c>
      <c r="V54" s="50">
        <v>8.4600000000000009</v>
      </c>
      <c r="W54" s="50">
        <v>35</v>
      </c>
      <c r="X54" s="50">
        <v>8.4700000000000006</v>
      </c>
      <c r="Y54" s="50">
        <v>4</v>
      </c>
      <c r="Z54" s="2">
        <v>9.01</v>
      </c>
      <c r="AA54" s="2">
        <v>1</v>
      </c>
      <c r="AB54" s="2" t="s">
        <v>410</v>
      </c>
    </row>
    <row r="55" spans="1:28" x14ac:dyDescent="0.25">
      <c r="A55" s="49">
        <v>6005</v>
      </c>
      <c r="B55" s="50" t="s">
        <v>408</v>
      </c>
      <c r="C55" s="55">
        <v>42786</v>
      </c>
      <c r="D55" s="55">
        <v>11310000</v>
      </c>
      <c r="E55" s="50" t="s">
        <v>408</v>
      </c>
      <c r="F55" s="50">
        <v>10.050000000000001</v>
      </c>
      <c r="G55" s="50">
        <v>1</v>
      </c>
      <c r="H55" s="50">
        <v>10.050000000000001</v>
      </c>
      <c r="I55" s="50">
        <v>7</v>
      </c>
      <c r="J55" s="50">
        <v>10</v>
      </c>
      <c r="K55" s="50">
        <v>8</v>
      </c>
      <c r="L55" s="50">
        <v>9.5299999999999994</v>
      </c>
      <c r="M55" s="50">
        <v>1</v>
      </c>
      <c r="N55" s="50">
        <v>0</v>
      </c>
      <c r="O55" s="50">
        <v>0</v>
      </c>
      <c r="P55" s="50">
        <v>0</v>
      </c>
      <c r="Q55" s="50">
        <v>0</v>
      </c>
      <c r="R55" s="50">
        <v>10.15</v>
      </c>
      <c r="S55" s="50">
        <v>18</v>
      </c>
      <c r="T55" s="50">
        <v>10.95</v>
      </c>
      <c r="U55" s="50">
        <v>1</v>
      </c>
      <c r="V55" s="50">
        <v>0</v>
      </c>
      <c r="W55" s="50">
        <v>0</v>
      </c>
      <c r="X55" s="50">
        <v>0</v>
      </c>
      <c r="Y55" s="50">
        <v>0</v>
      </c>
      <c r="Z55" s="2">
        <v>0</v>
      </c>
      <c r="AA55" s="2">
        <v>0</v>
      </c>
      <c r="AB55" s="2" t="s">
        <v>410</v>
      </c>
    </row>
    <row r="56" spans="1:28" x14ac:dyDescent="0.25">
      <c r="A56" s="49">
        <v>5880</v>
      </c>
      <c r="B56" s="50" t="s">
        <v>407</v>
      </c>
      <c r="C56" s="55">
        <v>42786</v>
      </c>
      <c r="D56" s="55">
        <v>11310000</v>
      </c>
      <c r="E56" s="50" t="s">
        <v>407</v>
      </c>
      <c r="F56" s="50">
        <v>14.9</v>
      </c>
      <c r="G56" s="50">
        <v>4</v>
      </c>
      <c r="H56" s="50">
        <v>14.85</v>
      </c>
      <c r="I56" s="50">
        <v>68</v>
      </c>
      <c r="J56" s="50">
        <v>14.8</v>
      </c>
      <c r="K56" s="50">
        <v>2</v>
      </c>
      <c r="L56" s="50">
        <v>13.85</v>
      </c>
      <c r="M56" s="50">
        <v>1</v>
      </c>
      <c r="N56" s="50">
        <v>0</v>
      </c>
      <c r="O56" s="50">
        <v>0</v>
      </c>
      <c r="P56" s="50">
        <v>0</v>
      </c>
      <c r="Q56" s="50">
        <v>0</v>
      </c>
      <c r="R56" s="50">
        <v>14.95</v>
      </c>
      <c r="S56" s="50">
        <v>68</v>
      </c>
      <c r="T56" s="50">
        <v>15</v>
      </c>
      <c r="U56" s="50">
        <v>10</v>
      </c>
      <c r="V56" s="50">
        <v>15.9</v>
      </c>
      <c r="W56" s="50">
        <v>5</v>
      </c>
      <c r="X56" s="50">
        <v>15.95</v>
      </c>
      <c r="Y56" s="50">
        <v>1</v>
      </c>
      <c r="Z56" s="2">
        <v>0</v>
      </c>
      <c r="AA56" s="2">
        <v>0</v>
      </c>
      <c r="AB56" s="2" t="s">
        <v>410</v>
      </c>
    </row>
    <row r="57" spans="1:28" x14ac:dyDescent="0.25">
      <c r="A57" s="49">
        <v>2883</v>
      </c>
      <c r="B57" s="50" t="s">
        <v>398</v>
      </c>
      <c r="C57" s="55">
        <v>42786</v>
      </c>
      <c r="D57" s="55">
        <v>11310000</v>
      </c>
      <c r="E57" s="50" t="s">
        <v>398</v>
      </c>
      <c r="F57" s="50">
        <v>8.16</v>
      </c>
      <c r="G57" s="50">
        <v>3</v>
      </c>
      <c r="H57" s="50">
        <v>8.1300000000000008</v>
      </c>
      <c r="I57" s="50">
        <v>35</v>
      </c>
      <c r="J57" s="50">
        <v>8.1199999999999992</v>
      </c>
      <c r="K57" s="50">
        <v>25</v>
      </c>
      <c r="L57" s="50">
        <v>8.09</v>
      </c>
      <c r="M57" s="50">
        <v>25</v>
      </c>
      <c r="N57" s="50">
        <v>8.08</v>
      </c>
      <c r="O57" s="50">
        <v>1</v>
      </c>
      <c r="P57" s="50">
        <v>8.07</v>
      </c>
      <c r="Q57" s="50">
        <v>9</v>
      </c>
      <c r="R57" s="50">
        <v>8.15</v>
      </c>
      <c r="S57" s="50">
        <v>25</v>
      </c>
      <c r="T57" s="50">
        <v>8.16</v>
      </c>
      <c r="U57" s="50">
        <v>12</v>
      </c>
      <c r="V57" s="50">
        <v>8.17</v>
      </c>
      <c r="W57" s="50">
        <v>30</v>
      </c>
      <c r="X57" s="50">
        <v>8.19</v>
      </c>
      <c r="Y57" s="50">
        <v>1</v>
      </c>
      <c r="Z57" s="2">
        <v>8.24</v>
      </c>
      <c r="AA57" s="2">
        <v>1</v>
      </c>
      <c r="AB57" s="2" t="s">
        <v>410</v>
      </c>
    </row>
    <row r="58" spans="1:28" x14ac:dyDescent="0.25">
      <c r="A58" s="49"/>
      <c r="B58" s="50"/>
      <c r="C58" s="55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</row>
    <row r="59" spans="1:28" x14ac:dyDescent="0.25">
      <c r="A59" s="49"/>
      <c r="B59" s="50"/>
      <c r="C59" s="55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</row>
    <row r="60" spans="1:28" x14ac:dyDescent="0.25">
      <c r="A60" s="49"/>
      <c r="B60" s="50"/>
      <c r="C60" s="55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1:28" x14ac:dyDescent="0.25">
      <c r="A61" s="49"/>
      <c r="B61" s="50"/>
      <c r="C61" s="55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</row>
    <row r="62" spans="1:28" x14ac:dyDescent="0.25">
      <c r="A62" s="49"/>
      <c r="B62" s="50"/>
      <c r="C62" s="55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</row>
    <row r="63" spans="1:28" x14ac:dyDescent="0.25">
      <c r="A63" s="49"/>
      <c r="B63" s="50"/>
      <c r="C63" s="55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</row>
    <row r="64" spans="1:28" x14ac:dyDescent="0.25">
      <c r="A64" s="49"/>
      <c r="B64" s="50"/>
      <c r="C64" s="55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1:25" x14ac:dyDescent="0.25">
      <c r="A65" s="49"/>
      <c r="B65" s="50"/>
      <c r="C65" s="55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</row>
    <row r="66" spans="1:25" x14ac:dyDescent="0.25">
      <c r="A66" s="49"/>
      <c r="B66" s="50"/>
      <c r="C66" s="55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</row>
    <row r="67" spans="1:25" x14ac:dyDescent="0.25">
      <c r="A67" s="49"/>
      <c r="B67" s="50"/>
      <c r="C67" s="55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</row>
    <row r="68" spans="1:25" x14ac:dyDescent="0.25">
      <c r="A68" s="57"/>
      <c r="B68" s="50"/>
      <c r="C68" s="55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1:25" x14ac:dyDescent="0.25">
      <c r="A69" s="49"/>
      <c r="B69" s="50"/>
      <c r="C69" s="55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</row>
    <row r="70" spans="1:25" x14ac:dyDescent="0.25">
      <c r="A70" s="49"/>
      <c r="B70" s="50"/>
      <c r="C70" s="55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</row>
    <row r="71" spans="1:25" x14ac:dyDescent="0.25">
      <c r="A71" s="49"/>
      <c r="B71" s="50"/>
      <c r="C71" s="55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</row>
    <row r="72" spans="1:25" x14ac:dyDescent="0.25">
      <c r="A72" s="49"/>
      <c r="B72" s="50"/>
      <c r="C72" s="55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x14ac:dyDescent="0.25">
      <c r="A73" s="49"/>
      <c r="B73" s="50"/>
      <c r="C73" s="55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</row>
    <row r="74" spans="1:25" x14ac:dyDescent="0.25">
      <c r="A74" s="49"/>
      <c r="B74" s="50"/>
      <c r="C74" s="55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</row>
    <row r="75" spans="1:25" x14ac:dyDescent="0.25">
      <c r="A75" s="49"/>
      <c r="B75" s="50"/>
      <c r="C75" s="55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</row>
    <row r="76" spans="1:25" x14ac:dyDescent="0.25">
      <c r="A76" s="49"/>
      <c r="B76" s="50"/>
      <c r="C76" s="55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</row>
    <row r="77" spans="1:25" x14ac:dyDescent="0.25">
      <c r="A77" s="49"/>
      <c r="B77" s="50"/>
      <c r="C77" s="55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</row>
    <row r="78" spans="1:25" x14ac:dyDescent="0.25">
      <c r="A78" s="49"/>
      <c r="B78" s="50"/>
      <c r="C78" s="55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</row>
    <row r="79" spans="1:25" x14ac:dyDescent="0.25">
      <c r="A79" s="49"/>
      <c r="B79" s="50"/>
      <c r="C79" s="55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</row>
    <row r="80" spans="1:25" x14ac:dyDescent="0.25">
      <c r="A80" s="49"/>
      <c r="B80" s="50"/>
      <c r="C80" s="55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</row>
    <row r="81" spans="1:25" x14ac:dyDescent="0.25">
      <c r="A81" s="49"/>
      <c r="B81" s="50"/>
      <c r="C81" s="55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</row>
    <row r="82" spans="1:25" x14ac:dyDescent="0.25">
      <c r="A82" s="49"/>
      <c r="B82" s="50"/>
      <c r="C82" s="55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</row>
    <row r="83" spans="1:25" x14ac:dyDescent="0.25">
      <c r="A83" s="49"/>
      <c r="B83" s="50"/>
      <c r="C83" s="55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</row>
    <row r="84" spans="1:25" x14ac:dyDescent="0.25">
      <c r="A84" s="49"/>
      <c r="B84" s="50"/>
      <c r="C84" s="55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</row>
    <row r="85" spans="1:25" x14ac:dyDescent="0.25">
      <c r="A85" s="49"/>
      <c r="B85" s="50"/>
      <c r="C85" s="55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</row>
    <row r="86" spans="1:25" x14ac:dyDescent="0.25">
      <c r="A86" s="49"/>
      <c r="B86" s="50"/>
      <c r="C86" s="55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</row>
    <row r="87" spans="1:25" x14ac:dyDescent="0.25">
      <c r="A87" s="57"/>
      <c r="B87" s="50"/>
      <c r="C87" s="55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</row>
    <row r="88" spans="1:25" x14ac:dyDescent="0.25">
      <c r="A88" s="49"/>
      <c r="B88" s="50"/>
      <c r="C88" s="55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</row>
    <row r="89" spans="1:25" x14ac:dyDescent="0.25">
      <c r="A89" s="49"/>
      <c r="B89" s="50"/>
      <c r="C89" s="55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</row>
    <row r="90" spans="1:25" x14ac:dyDescent="0.25">
      <c r="A90" s="49"/>
      <c r="B90" s="50"/>
      <c r="C90" s="55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</row>
    <row r="91" spans="1:25" x14ac:dyDescent="0.25">
      <c r="A91" s="49"/>
      <c r="B91" s="50"/>
      <c r="C91" s="55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</row>
    <row r="92" spans="1:25" x14ac:dyDescent="0.25">
      <c r="A92" s="49"/>
      <c r="B92" s="50"/>
      <c r="C92" s="55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</row>
    <row r="93" spans="1:25" x14ac:dyDescent="0.25">
      <c r="A93" s="49"/>
      <c r="B93" s="50"/>
      <c r="C93" s="55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</row>
    <row r="94" spans="1:25" x14ac:dyDescent="0.25">
      <c r="A94" s="49"/>
      <c r="B94" s="50"/>
      <c r="C94" s="55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</row>
    <row r="95" spans="1:25" x14ac:dyDescent="0.25">
      <c r="A95" s="49"/>
      <c r="B95" s="50"/>
      <c r="C95" s="55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</row>
    <row r="96" spans="1:25" x14ac:dyDescent="0.25">
      <c r="A96" s="49"/>
      <c r="B96" s="50"/>
      <c r="C96" s="55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</row>
    <row r="97" spans="1:25" x14ac:dyDescent="0.25">
      <c r="A97" s="49"/>
      <c r="B97" s="50"/>
      <c r="C97" s="55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</row>
    <row r="98" spans="1:25" x14ac:dyDescent="0.25">
      <c r="A98" s="49"/>
      <c r="B98" s="50"/>
      <c r="C98" s="55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</row>
    <row r="99" spans="1:25" x14ac:dyDescent="0.25">
      <c r="A99" s="49"/>
      <c r="B99" s="50"/>
      <c r="C99" s="55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</row>
    <row r="100" spans="1:25" x14ac:dyDescent="0.25">
      <c r="A100" s="49"/>
      <c r="B100" s="50"/>
      <c r="C100" s="55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</row>
    <row r="101" spans="1:25" x14ac:dyDescent="0.25">
      <c r="A101" s="49"/>
      <c r="B101" s="50"/>
      <c r="C101" s="55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</row>
    <row r="102" spans="1:25" x14ac:dyDescent="0.25">
      <c r="A102" s="49"/>
      <c r="B102" s="50"/>
      <c r="C102" s="55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</row>
    <row r="103" spans="1:25" x14ac:dyDescent="0.25">
      <c r="A103" s="49"/>
      <c r="B103" s="50"/>
      <c r="C103" s="55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</row>
    <row r="104" spans="1:25" x14ac:dyDescent="0.25">
      <c r="A104" s="49"/>
      <c r="B104" s="50"/>
      <c r="C104" s="55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</row>
    <row r="105" spans="1:25" x14ac:dyDescent="0.25">
      <c r="A105" s="49"/>
      <c r="B105" s="50"/>
      <c r="C105" s="55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1:25" x14ac:dyDescent="0.25">
      <c r="A106" s="57"/>
      <c r="B106" s="50"/>
      <c r="C106" s="55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</row>
    <row r="107" spans="1:25" x14ac:dyDescent="0.25">
      <c r="A107" s="49"/>
      <c r="B107" s="50"/>
      <c r="C107" s="55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</row>
    <row r="108" spans="1:25" x14ac:dyDescent="0.25">
      <c r="A108" s="49"/>
      <c r="B108" s="50"/>
      <c r="C108" s="55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</row>
    <row r="109" spans="1:25" x14ac:dyDescent="0.25">
      <c r="A109" s="49"/>
      <c r="B109" s="50"/>
      <c r="C109" s="55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</row>
    <row r="110" spans="1:25" x14ac:dyDescent="0.25">
      <c r="A110" s="49"/>
      <c r="B110" s="50"/>
      <c r="C110" s="55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</row>
    <row r="111" spans="1:25" x14ac:dyDescent="0.25">
      <c r="A111" s="49"/>
      <c r="B111" s="50"/>
      <c r="C111" s="55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</row>
    <row r="112" spans="1:25" x14ac:dyDescent="0.25">
      <c r="A112" s="49"/>
      <c r="B112" s="50"/>
      <c r="C112" s="55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</row>
    <row r="113" spans="1:25" x14ac:dyDescent="0.25">
      <c r="A113" s="49"/>
      <c r="B113" s="50"/>
      <c r="C113" s="55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</row>
    <row r="114" spans="1:25" x14ac:dyDescent="0.25">
      <c r="A114" s="49"/>
      <c r="B114" s="50"/>
      <c r="C114" s="55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</row>
    <row r="115" spans="1:25" x14ac:dyDescent="0.25">
      <c r="A115" s="49"/>
      <c r="B115" s="50"/>
      <c r="C115" s="55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</row>
    <row r="116" spans="1:25" x14ac:dyDescent="0.25">
      <c r="A116" s="49"/>
      <c r="B116" s="50"/>
      <c r="C116" s="55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</row>
    <row r="117" spans="1:25" x14ac:dyDescent="0.25">
      <c r="A117" s="49"/>
      <c r="B117" s="50"/>
      <c r="C117" s="55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</row>
    <row r="118" spans="1:25" x14ac:dyDescent="0.25">
      <c r="A118" s="49"/>
      <c r="B118" s="50"/>
      <c r="C118" s="55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</row>
    <row r="119" spans="1:25" x14ac:dyDescent="0.25">
      <c r="A119" s="49"/>
      <c r="B119" s="50"/>
      <c r="C119" s="55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</row>
    <row r="120" spans="1:25" x14ac:dyDescent="0.25">
      <c r="A120" s="49"/>
      <c r="B120" s="50"/>
      <c r="C120" s="55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</row>
    <row r="121" spans="1:25" x14ac:dyDescent="0.25">
      <c r="A121" s="49"/>
      <c r="B121" s="50"/>
      <c r="C121" s="55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</row>
    <row r="122" spans="1:25" x14ac:dyDescent="0.25">
      <c r="A122" s="49"/>
      <c r="B122" s="50"/>
      <c r="C122" s="55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</row>
    <row r="123" spans="1:25" x14ac:dyDescent="0.25">
      <c r="A123" s="49"/>
      <c r="B123" s="50"/>
      <c r="C123" s="55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</row>
    <row r="124" spans="1:25" x14ac:dyDescent="0.25">
      <c r="A124" s="49"/>
      <c r="B124" s="50"/>
      <c r="C124" s="55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</row>
    <row r="125" spans="1:25" x14ac:dyDescent="0.25">
      <c r="A125" s="57"/>
      <c r="B125" s="50"/>
      <c r="C125" s="55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</row>
    <row r="126" spans="1:25" x14ac:dyDescent="0.25">
      <c r="A126" s="49"/>
      <c r="B126" s="50"/>
      <c r="C126" s="55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</row>
    <row r="127" spans="1:25" x14ac:dyDescent="0.25">
      <c r="A127" s="49"/>
      <c r="B127" s="50"/>
      <c r="C127" s="55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</row>
    <row r="128" spans="1:25" x14ac:dyDescent="0.25">
      <c r="A128" s="49"/>
      <c r="B128" s="50"/>
      <c r="C128" s="55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</row>
    <row r="129" spans="1:25" x14ac:dyDescent="0.25">
      <c r="A129" s="49"/>
      <c r="B129" s="50"/>
      <c r="C129" s="55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</row>
    <row r="130" spans="1:25" x14ac:dyDescent="0.25">
      <c r="A130" s="49"/>
      <c r="B130" s="50"/>
      <c r="C130" s="55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</row>
    <row r="131" spans="1:25" x14ac:dyDescent="0.25">
      <c r="A131" s="49"/>
      <c r="B131" s="50"/>
      <c r="C131" s="55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</row>
    <row r="132" spans="1:25" x14ac:dyDescent="0.25">
      <c r="A132" s="49"/>
      <c r="B132" s="50"/>
      <c r="C132" s="55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</row>
    <row r="133" spans="1:25" x14ac:dyDescent="0.25">
      <c r="A133" s="49"/>
      <c r="B133" s="50"/>
      <c r="C133" s="55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</row>
    <row r="134" spans="1:25" x14ac:dyDescent="0.25">
      <c r="A134" s="49"/>
      <c r="B134" s="50"/>
      <c r="C134" s="55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</row>
    <row r="135" spans="1:25" x14ac:dyDescent="0.25">
      <c r="A135" s="49"/>
      <c r="B135" s="50"/>
      <c r="C135" s="55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</row>
    <row r="136" spans="1:25" x14ac:dyDescent="0.25">
      <c r="A136" s="49"/>
      <c r="B136" s="50"/>
      <c r="C136" s="55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</row>
    <row r="137" spans="1:25" x14ac:dyDescent="0.25">
      <c r="A137" s="49"/>
      <c r="B137" s="50"/>
      <c r="C137" s="55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</row>
    <row r="138" spans="1:25" x14ac:dyDescent="0.25">
      <c r="A138" s="49"/>
      <c r="B138" s="50"/>
      <c r="C138" s="55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</row>
    <row r="139" spans="1:25" x14ac:dyDescent="0.25">
      <c r="A139" s="49"/>
      <c r="B139" s="50"/>
      <c r="C139" s="55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</row>
    <row r="140" spans="1:25" x14ac:dyDescent="0.25">
      <c r="A140" s="49"/>
      <c r="B140" s="50"/>
      <c r="C140" s="55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</row>
    <row r="141" spans="1:25" x14ac:dyDescent="0.25">
      <c r="A141" s="49"/>
      <c r="B141" s="50"/>
      <c r="C141" s="55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</row>
    <row r="142" spans="1:25" x14ac:dyDescent="0.25">
      <c r="A142" s="49"/>
      <c r="B142" s="50"/>
      <c r="C142" s="55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</row>
    <row r="143" spans="1:25" x14ac:dyDescent="0.25">
      <c r="A143" s="49"/>
      <c r="B143" s="50"/>
      <c r="C143" s="55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</row>
    <row r="144" spans="1:25" x14ac:dyDescent="0.25">
      <c r="A144" s="57"/>
      <c r="B144" s="50"/>
      <c r="C144" s="55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</row>
    <row r="145" spans="1:25" x14ac:dyDescent="0.25">
      <c r="A145" s="49"/>
      <c r="B145" s="50"/>
      <c r="C145" s="55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</row>
    <row r="146" spans="1:25" x14ac:dyDescent="0.25">
      <c r="A146" s="49"/>
      <c r="B146" s="50"/>
      <c r="C146" s="55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</row>
    <row r="147" spans="1:25" x14ac:dyDescent="0.25">
      <c r="A147" s="49"/>
      <c r="B147" s="50"/>
      <c r="C147" s="55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</row>
    <row r="148" spans="1:25" x14ac:dyDescent="0.25">
      <c r="A148" s="49"/>
      <c r="B148" s="50"/>
      <c r="C148" s="55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</row>
    <row r="149" spans="1:25" x14ac:dyDescent="0.25">
      <c r="A149" s="49"/>
      <c r="B149" s="50"/>
      <c r="C149" s="55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</row>
    <row r="150" spans="1:25" x14ac:dyDescent="0.25">
      <c r="A150" s="49"/>
      <c r="B150" s="50"/>
      <c r="C150" s="55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</row>
    <row r="151" spans="1:25" x14ac:dyDescent="0.25">
      <c r="A151" s="49"/>
      <c r="B151" s="50"/>
      <c r="C151" s="55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</row>
    <row r="152" spans="1:25" x14ac:dyDescent="0.25">
      <c r="A152" s="49"/>
      <c r="B152" s="50"/>
      <c r="C152" s="55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</row>
    <row r="153" spans="1:25" x14ac:dyDescent="0.25">
      <c r="A153" s="49"/>
      <c r="B153" s="50"/>
      <c r="C153" s="55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</row>
    <row r="154" spans="1:25" x14ac:dyDescent="0.25">
      <c r="A154" s="49"/>
      <c r="B154" s="50"/>
      <c r="C154" s="55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</row>
    <row r="155" spans="1:25" x14ac:dyDescent="0.25">
      <c r="A155" s="49"/>
      <c r="B155" s="50"/>
      <c r="C155" s="55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</row>
    <row r="156" spans="1:25" x14ac:dyDescent="0.25">
      <c r="A156" s="49"/>
      <c r="B156" s="50"/>
      <c r="C156" s="55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</row>
    <row r="157" spans="1:25" x14ac:dyDescent="0.25">
      <c r="A157" s="49"/>
      <c r="B157" s="50"/>
      <c r="C157" s="55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</row>
    <row r="158" spans="1:25" x14ac:dyDescent="0.25">
      <c r="A158" s="49"/>
      <c r="B158" s="50"/>
      <c r="C158" s="55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</row>
    <row r="159" spans="1:25" x14ac:dyDescent="0.25">
      <c r="A159" s="49"/>
      <c r="B159" s="50"/>
      <c r="C159" s="55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</row>
    <row r="160" spans="1:25" x14ac:dyDescent="0.25">
      <c r="A160" s="49"/>
      <c r="B160" s="50"/>
      <c r="C160" s="55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</row>
    <row r="161" spans="1:25" x14ac:dyDescent="0.25">
      <c r="A161" s="49"/>
      <c r="B161" s="50"/>
      <c r="C161" s="55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</row>
    <row r="162" spans="1:25" x14ac:dyDescent="0.25">
      <c r="A162" s="49"/>
      <c r="B162" s="50"/>
      <c r="C162" s="55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</row>
    <row r="163" spans="1:25" x14ac:dyDescent="0.25">
      <c r="A163" s="57"/>
      <c r="B163" s="50"/>
      <c r="C163" s="55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</row>
    <row r="164" spans="1:25" x14ac:dyDescent="0.25">
      <c r="A164" s="49"/>
      <c r="B164" s="50"/>
      <c r="C164" s="55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</row>
    <row r="165" spans="1:25" x14ac:dyDescent="0.25">
      <c r="A165" s="49"/>
      <c r="B165" s="50"/>
      <c r="C165" s="55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</row>
    <row r="166" spans="1:25" x14ac:dyDescent="0.25">
      <c r="A166" s="49"/>
      <c r="B166" s="50"/>
      <c r="C166" s="55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</row>
    <row r="167" spans="1:25" x14ac:dyDescent="0.25">
      <c r="A167" s="49"/>
      <c r="B167" s="50"/>
      <c r="C167" s="55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</row>
    <row r="168" spans="1:25" x14ac:dyDescent="0.25">
      <c r="A168" s="49"/>
      <c r="B168" s="50"/>
      <c r="C168" s="55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</row>
    <row r="169" spans="1:25" x14ac:dyDescent="0.25">
      <c r="A169" s="49"/>
      <c r="B169" s="50"/>
      <c r="C169" s="55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</row>
    <row r="170" spans="1:25" x14ac:dyDescent="0.25">
      <c r="A170" s="49"/>
      <c r="B170" s="50"/>
      <c r="C170" s="55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</row>
    <row r="171" spans="1:25" x14ac:dyDescent="0.25">
      <c r="A171" s="49"/>
      <c r="B171" s="50"/>
      <c r="C171" s="55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</row>
    <row r="172" spans="1:25" x14ac:dyDescent="0.25">
      <c r="A172" s="49"/>
      <c r="B172" s="50"/>
      <c r="C172" s="55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</row>
    <row r="173" spans="1:25" x14ac:dyDescent="0.25">
      <c r="A173" s="49"/>
      <c r="B173" s="50"/>
      <c r="C173" s="55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</row>
    <row r="174" spans="1:25" x14ac:dyDescent="0.25">
      <c r="A174" s="49"/>
      <c r="B174" s="50"/>
      <c r="C174" s="55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</row>
    <row r="175" spans="1:25" x14ac:dyDescent="0.25">
      <c r="A175" s="49"/>
      <c r="B175" s="50"/>
      <c r="C175" s="55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</row>
    <row r="176" spans="1:25" x14ac:dyDescent="0.25">
      <c r="A176" s="49"/>
      <c r="B176" s="50"/>
      <c r="C176" s="55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</row>
    <row r="177" spans="1:25" x14ac:dyDescent="0.25">
      <c r="A177" s="49"/>
      <c r="B177" s="50"/>
      <c r="C177" s="55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</row>
    <row r="178" spans="1:25" x14ac:dyDescent="0.25">
      <c r="A178" s="49"/>
      <c r="B178" s="50"/>
      <c r="C178" s="55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</row>
    <row r="179" spans="1:25" x14ac:dyDescent="0.25">
      <c r="A179" s="49"/>
      <c r="B179" s="50"/>
      <c r="C179" s="55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</row>
    <row r="180" spans="1:25" x14ac:dyDescent="0.25">
      <c r="A180" s="49"/>
      <c r="B180" s="50"/>
      <c r="C180" s="55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</row>
    <row r="181" spans="1:25" x14ac:dyDescent="0.25">
      <c r="A181" s="49"/>
      <c r="B181" s="50"/>
      <c r="C181" s="55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</row>
    <row r="182" spans="1:25" x14ac:dyDescent="0.25">
      <c r="A182" s="57"/>
      <c r="B182" s="50"/>
      <c r="C182" s="55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</row>
    <row r="183" spans="1:25" x14ac:dyDescent="0.25">
      <c r="A183" s="49"/>
      <c r="B183" s="50"/>
      <c r="C183" s="55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</row>
    <row r="184" spans="1:25" x14ac:dyDescent="0.25">
      <c r="A184" s="49"/>
      <c r="B184" s="50"/>
      <c r="C184" s="55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</row>
    <row r="185" spans="1:25" x14ac:dyDescent="0.25">
      <c r="A185" s="49"/>
      <c r="B185" s="50"/>
      <c r="C185" s="55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</row>
    <row r="186" spans="1:25" x14ac:dyDescent="0.25">
      <c r="A186" s="49"/>
      <c r="B186" s="50"/>
      <c r="C186" s="55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</row>
    <row r="187" spans="1:25" x14ac:dyDescent="0.25">
      <c r="A187" s="49"/>
      <c r="B187" s="50"/>
      <c r="C187" s="55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</row>
    <row r="188" spans="1:25" x14ac:dyDescent="0.25">
      <c r="A188" s="49"/>
      <c r="B188" s="50"/>
      <c r="C188" s="55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</row>
    <row r="189" spans="1:25" x14ac:dyDescent="0.25">
      <c r="A189" s="49"/>
      <c r="B189" s="50"/>
      <c r="C189" s="55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</row>
    <row r="190" spans="1:25" x14ac:dyDescent="0.25">
      <c r="A190" s="49"/>
      <c r="B190" s="50"/>
      <c r="C190" s="55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</row>
    <row r="191" spans="1:25" x14ac:dyDescent="0.25">
      <c r="A191" s="49"/>
      <c r="B191" s="50"/>
      <c r="C191" s="55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</row>
    <row r="192" spans="1:25" x14ac:dyDescent="0.25">
      <c r="A192" s="49"/>
      <c r="B192" s="50"/>
      <c r="C192" s="55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</row>
    <row r="193" spans="1:25" x14ac:dyDescent="0.25">
      <c r="A193" s="49"/>
      <c r="B193" s="50"/>
      <c r="C193" s="55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</row>
    <row r="194" spans="1:25" x14ac:dyDescent="0.25">
      <c r="A194" s="49"/>
      <c r="B194" s="50"/>
      <c r="C194" s="55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</row>
    <row r="195" spans="1:25" x14ac:dyDescent="0.25">
      <c r="A195" s="49"/>
      <c r="B195" s="50"/>
      <c r="C195" s="55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</row>
    <row r="196" spans="1:25" x14ac:dyDescent="0.25">
      <c r="A196" s="49"/>
      <c r="B196" s="50"/>
      <c r="C196" s="55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</row>
    <row r="197" spans="1:25" x14ac:dyDescent="0.25">
      <c r="A197" s="49"/>
      <c r="B197" s="50"/>
      <c r="C197" s="55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</row>
    <row r="198" spans="1:25" x14ac:dyDescent="0.25">
      <c r="A198" s="49"/>
      <c r="B198" s="50"/>
      <c r="C198" s="55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</row>
    <row r="199" spans="1:25" x14ac:dyDescent="0.25">
      <c r="A199" s="49"/>
      <c r="B199" s="50"/>
      <c r="C199" s="55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</row>
    <row r="200" spans="1:25" x14ac:dyDescent="0.25">
      <c r="A200" s="49"/>
      <c r="B200" s="50"/>
      <c r="C200" s="55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</row>
    <row r="201" spans="1:25" x14ac:dyDescent="0.25">
      <c r="A201" s="57"/>
      <c r="B201" s="50"/>
      <c r="C201" s="55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</row>
    <row r="202" spans="1:25" x14ac:dyDescent="0.25">
      <c r="A202" s="49"/>
      <c r="B202" s="50"/>
      <c r="C202" s="55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</row>
    <row r="203" spans="1:25" x14ac:dyDescent="0.25">
      <c r="A203" s="49"/>
      <c r="B203" s="50"/>
      <c r="C203" s="55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</row>
    <row r="204" spans="1:25" x14ac:dyDescent="0.25">
      <c r="A204" s="49"/>
      <c r="B204" s="50"/>
      <c r="C204" s="55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</row>
    <row r="205" spans="1:25" x14ac:dyDescent="0.25">
      <c r="A205" s="49"/>
      <c r="B205" s="50"/>
      <c r="C205" s="55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</row>
    <row r="206" spans="1:25" x14ac:dyDescent="0.25">
      <c r="A206" s="49"/>
      <c r="B206" s="50"/>
      <c r="C206" s="55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</row>
    <row r="207" spans="1:25" x14ac:dyDescent="0.25">
      <c r="A207" s="49"/>
      <c r="B207" s="50"/>
      <c r="C207" s="55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</row>
    <row r="208" spans="1:25" x14ac:dyDescent="0.25">
      <c r="A208" s="49"/>
      <c r="B208" s="50"/>
      <c r="C208" s="55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</row>
    <row r="209" spans="1:25" x14ac:dyDescent="0.25">
      <c r="A209" s="49"/>
      <c r="B209" s="50"/>
      <c r="C209" s="55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</row>
    <row r="210" spans="1:25" x14ac:dyDescent="0.25">
      <c r="A210" s="49"/>
      <c r="B210" s="50"/>
      <c r="C210" s="55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</row>
    <row r="211" spans="1:25" x14ac:dyDescent="0.25">
      <c r="A211" s="49"/>
      <c r="B211" s="50"/>
      <c r="C211" s="55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</row>
    <row r="212" spans="1:25" x14ac:dyDescent="0.25">
      <c r="A212" s="49"/>
      <c r="B212" s="50"/>
      <c r="C212" s="55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</row>
    <row r="213" spans="1:25" x14ac:dyDescent="0.25">
      <c r="A213" s="49"/>
      <c r="B213" s="50"/>
      <c r="C213" s="55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</row>
    <row r="214" spans="1:25" x14ac:dyDescent="0.25">
      <c r="A214" s="49"/>
      <c r="B214" s="50"/>
      <c r="C214" s="55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</row>
    <row r="215" spans="1:25" x14ac:dyDescent="0.25">
      <c r="A215" s="49"/>
      <c r="B215" s="50"/>
      <c r="C215" s="55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</row>
    <row r="216" spans="1:25" x14ac:dyDescent="0.25">
      <c r="A216" s="49"/>
      <c r="B216" s="50"/>
      <c r="C216" s="55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</row>
    <row r="217" spans="1:25" x14ac:dyDescent="0.25">
      <c r="A217" s="49"/>
      <c r="B217" s="50"/>
      <c r="C217" s="55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</row>
    <row r="218" spans="1:25" x14ac:dyDescent="0.25">
      <c r="A218" s="49"/>
      <c r="B218" s="50"/>
      <c r="C218" s="55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</row>
    <row r="219" spans="1:25" x14ac:dyDescent="0.25">
      <c r="A219" s="49"/>
      <c r="B219" s="50"/>
      <c r="C219" s="55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</row>
    <row r="220" spans="1:25" x14ac:dyDescent="0.25">
      <c r="A220" s="57"/>
      <c r="B220" s="50"/>
      <c r="C220" s="55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</row>
    <row r="221" spans="1:25" x14ac:dyDescent="0.25">
      <c r="A221" s="49"/>
      <c r="B221" s="50"/>
      <c r="C221" s="55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</row>
    <row r="222" spans="1:25" x14ac:dyDescent="0.25">
      <c r="A222" s="49"/>
      <c r="B222" s="50"/>
      <c r="C222" s="55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</row>
    <row r="223" spans="1:25" x14ac:dyDescent="0.25">
      <c r="A223" s="49"/>
      <c r="B223" s="50"/>
      <c r="C223" s="55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</row>
    <row r="224" spans="1:25" x14ac:dyDescent="0.25">
      <c r="A224" s="49"/>
      <c r="B224" s="50"/>
      <c r="C224" s="55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</row>
    <row r="225" spans="1:25" x14ac:dyDescent="0.25">
      <c r="A225" s="49"/>
      <c r="B225" s="50"/>
      <c r="C225" s="55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</row>
    <row r="226" spans="1:25" x14ac:dyDescent="0.25">
      <c r="A226" s="49"/>
      <c r="B226" s="50"/>
      <c r="C226" s="55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</row>
    <row r="227" spans="1:25" x14ac:dyDescent="0.25">
      <c r="A227" s="49"/>
      <c r="B227" s="50"/>
      <c r="C227" s="55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</row>
    <row r="228" spans="1:25" x14ac:dyDescent="0.25">
      <c r="A228" s="49"/>
      <c r="B228" s="50"/>
      <c r="C228" s="55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</row>
    <row r="229" spans="1:25" x14ac:dyDescent="0.25">
      <c r="A229" s="49"/>
      <c r="B229" s="50"/>
      <c r="C229" s="55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</row>
    <row r="230" spans="1:25" x14ac:dyDescent="0.25">
      <c r="A230" s="49"/>
      <c r="B230" s="50"/>
      <c r="C230" s="55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</row>
    <row r="231" spans="1:25" x14ac:dyDescent="0.25">
      <c r="A231" s="49"/>
      <c r="B231" s="50"/>
      <c r="C231" s="55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</row>
    <row r="232" spans="1:25" x14ac:dyDescent="0.25">
      <c r="A232" s="49"/>
      <c r="B232" s="50"/>
      <c r="C232" s="55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</row>
    <row r="233" spans="1:25" x14ac:dyDescent="0.25">
      <c r="A233" s="49"/>
      <c r="B233" s="50"/>
      <c r="C233" s="55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</row>
    <row r="234" spans="1:25" x14ac:dyDescent="0.25">
      <c r="A234" s="49"/>
      <c r="B234" s="50"/>
      <c r="C234" s="55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</row>
    <row r="235" spans="1:25" x14ac:dyDescent="0.25">
      <c r="A235" s="49"/>
      <c r="B235" s="50"/>
      <c r="C235" s="55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</row>
    <row r="236" spans="1:25" x14ac:dyDescent="0.25">
      <c r="A236" s="49"/>
      <c r="B236" s="50"/>
      <c r="C236" s="55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</row>
    <row r="237" spans="1:25" x14ac:dyDescent="0.25">
      <c r="A237" s="49"/>
      <c r="B237" s="50"/>
      <c r="C237" s="55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</row>
    <row r="238" spans="1:25" x14ac:dyDescent="0.25">
      <c r="A238" s="49"/>
      <c r="B238" s="50"/>
      <c r="C238" s="55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</row>
    <row r="239" spans="1:25" x14ac:dyDescent="0.25">
      <c r="A239" s="57"/>
      <c r="B239" s="50"/>
      <c r="C239" s="55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</row>
    <row r="240" spans="1:25" x14ac:dyDescent="0.25">
      <c r="A240" s="49"/>
      <c r="B240" s="50"/>
      <c r="C240" s="55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</row>
    <row r="241" spans="1:25" x14ac:dyDescent="0.25">
      <c r="A241" s="49"/>
      <c r="B241" s="50"/>
      <c r="C241" s="55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</row>
    <row r="242" spans="1:25" x14ac:dyDescent="0.25">
      <c r="A242" s="49"/>
      <c r="B242" s="50"/>
      <c r="C242" s="55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</row>
    <row r="243" spans="1:25" x14ac:dyDescent="0.25">
      <c r="A243" s="49"/>
      <c r="B243" s="50"/>
      <c r="C243" s="55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</row>
    <row r="244" spans="1:25" x14ac:dyDescent="0.25">
      <c r="A244" s="49"/>
      <c r="B244" s="50"/>
      <c r="C244" s="55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</row>
    <row r="245" spans="1:25" x14ac:dyDescent="0.25">
      <c r="A245" s="49"/>
      <c r="B245" s="50"/>
      <c r="C245" s="55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</row>
    <row r="246" spans="1:25" x14ac:dyDescent="0.25">
      <c r="A246" s="49"/>
      <c r="B246" s="50"/>
      <c r="C246" s="55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</row>
    <row r="247" spans="1:25" x14ac:dyDescent="0.25">
      <c r="A247" s="49"/>
      <c r="B247" s="50"/>
      <c r="C247" s="55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</row>
    <row r="248" spans="1:25" x14ac:dyDescent="0.25">
      <c r="A248" s="49"/>
      <c r="B248" s="50"/>
      <c r="C248" s="55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</row>
    <row r="249" spans="1:25" x14ac:dyDescent="0.25">
      <c r="A249" s="49"/>
      <c r="B249" s="50"/>
      <c r="C249" s="55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</row>
    <row r="250" spans="1:25" x14ac:dyDescent="0.25">
      <c r="A250" s="49"/>
      <c r="B250" s="50"/>
      <c r="C250" s="55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</row>
    <row r="251" spans="1:25" x14ac:dyDescent="0.25">
      <c r="A251" s="49"/>
      <c r="B251" s="50"/>
      <c r="C251" s="55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</row>
    <row r="252" spans="1:25" x14ac:dyDescent="0.25">
      <c r="A252" s="49"/>
      <c r="B252" s="50"/>
      <c r="C252" s="55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</row>
    <row r="253" spans="1:25" x14ac:dyDescent="0.25">
      <c r="A253" s="49"/>
      <c r="B253" s="50"/>
      <c r="C253" s="55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</row>
    <row r="254" spans="1:25" x14ac:dyDescent="0.25">
      <c r="A254" s="49"/>
      <c r="B254" s="50"/>
      <c r="C254" s="55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</row>
    <row r="255" spans="1:25" x14ac:dyDescent="0.25">
      <c r="A255" s="49"/>
      <c r="B255" s="50"/>
      <c r="C255" s="55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</row>
    <row r="256" spans="1:25" x14ac:dyDescent="0.25">
      <c r="A256" s="49"/>
      <c r="B256" s="50"/>
      <c r="C256" s="55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</row>
    <row r="257" spans="1:25" x14ac:dyDescent="0.25">
      <c r="A257" s="49"/>
      <c r="B257" s="50"/>
      <c r="C257" s="55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</row>
    <row r="258" spans="1:25" x14ac:dyDescent="0.25">
      <c r="A258" s="57"/>
      <c r="B258" s="50"/>
      <c r="C258" s="55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</row>
    <row r="259" spans="1:25" x14ac:dyDescent="0.25">
      <c r="A259" s="49"/>
      <c r="B259" s="50"/>
      <c r="C259" s="55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</row>
    <row r="260" spans="1:25" x14ac:dyDescent="0.25">
      <c r="A260" s="49"/>
      <c r="B260" s="50"/>
      <c r="C260" s="55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</row>
    <row r="261" spans="1:25" x14ac:dyDescent="0.25">
      <c r="A261" s="49"/>
      <c r="B261" s="50"/>
      <c r="C261" s="55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</row>
    <row r="262" spans="1:25" x14ac:dyDescent="0.25">
      <c r="A262" s="49"/>
      <c r="B262" s="50"/>
      <c r="C262" s="55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</row>
    <row r="263" spans="1:25" x14ac:dyDescent="0.25">
      <c r="A263" s="49"/>
      <c r="B263" s="50"/>
      <c r="C263" s="55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</row>
    <row r="264" spans="1:25" x14ac:dyDescent="0.25">
      <c r="A264" s="49"/>
      <c r="B264" s="50"/>
      <c r="C264" s="55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</row>
    <row r="265" spans="1:25" x14ac:dyDescent="0.25">
      <c r="A265" s="49"/>
      <c r="B265" s="50"/>
      <c r="C265" s="55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</row>
    <row r="266" spans="1:25" x14ac:dyDescent="0.25">
      <c r="A266" s="49"/>
      <c r="B266" s="50"/>
      <c r="C266" s="55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</row>
    <row r="267" spans="1:25" x14ac:dyDescent="0.25">
      <c r="A267" s="49"/>
      <c r="B267" s="50"/>
      <c r="C267" s="55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</row>
    <row r="268" spans="1:25" x14ac:dyDescent="0.25">
      <c r="A268" s="49"/>
      <c r="B268" s="50"/>
      <c r="C268" s="55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</row>
    <row r="269" spans="1:25" x14ac:dyDescent="0.25">
      <c r="A269" s="49"/>
      <c r="B269" s="50"/>
      <c r="C269" s="55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</row>
    <row r="270" spans="1:25" x14ac:dyDescent="0.25">
      <c r="A270" s="49"/>
      <c r="B270" s="50"/>
      <c r="C270" s="55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</row>
    <row r="271" spans="1:25" x14ac:dyDescent="0.25">
      <c r="A271" s="49"/>
      <c r="B271" s="50"/>
      <c r="C271" s="55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</row>
    <row r="272" spans="1:25" x14ac:dyDescent="0.25">
      <c r="A272" s="49"/>
      <c r="B272" s="50"/>
      <c r="C272" s="55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</row>
    <row r="273" spans="1:25" x14ac:dyDescent="0.25">
      <c r="A273" s="49"/>
      <c r="B273" s="50"/>
      <c r="C273" s="55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</row>
    <row r="274" spans="1:25" x14ac:dyDescent="0.25">
      <c r="A274" s="49"/>
      <c r="B274" s="50"/>
      <c r="C274" s="55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</row>
    <row r="275" spans="1:25" x14ac:dyDescent="0.25">
      <c r="A275" s="49"/>
      <c r="B275" s="50"/>
      <c r="C275" s="55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</row>
    <row r="276" spans="1:25" x14ac:dyDescent="0.25">
      <c r="A276" s="49"/>
      <c r="B276" s="50"/>
      <c r="C276" s="55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</row>
    <row r="277" spans="1:25" x14ac:dyDescent="0.25">
      <c r="A277" s="57"/>
      <c r="B277" s="50"/>
      <c r="C277" s="55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</row>
    <row r="278" spans="1:25" x14ac:dyDescent="0.25">
      <c r="A278" s="49"/>
      <c r="B278" s="50"/>
      <c r="C278" s="55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</row>
    <row r="279" spans="1:25" x14ac:dyDescent="0.25">
      <c r="A279" s="49"/>
      <c r="B279" s="50"/>
      <c r="C279" s="55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</row>
    <row r="280" spans="1:25" x14ac:dyDescent="0.25">
      <c r="A280" s="49"/>
      <c r="B280" s="50"/>
      <c r="C280" s="55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</row>
    <row r="281" spans="1:25" x14ac:dyDescent="0.25">
      <c r="A281" s="49"/>
      <c r="B281" s="50"/>
      <c r="C281" s="55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</row>
    <row r="282" spans="1:25" x14ac:dyDescent="0.25">
      <c r="A282" s="49"/>
      <c r="B282" s="50"/>
      <c r="C282" s="55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</row>
    <row r="283" spans="1:25" x14ac:dyDescent="0.25">
      <c r="A283" s="49"/>
      <c r="B283" s="50"/>
      <c r="C283" s="55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</row>
    <row r="284" spans="1:25" x14ac:dyDescent="0.25">
      <c r="A284" s="49"/>
      <c r="B284" s="50"/>
      <c r="C284" s="55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</row>
    <row r="285" spans="1:25" x14ac:dyDescent="0.25">
      <c r="A285" s="49"/>
      <c r="B285" s="50"/>
      <c r="C285" s="55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</row>
    <row r="286" spans="1:25" x14ac:dyDescent="0.25">
      <c r="A286" s="49"/>
      <c r="B286" s="50"/>
      <c r="C286" s="55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</row>
    <row r="287" spans="1:25" x14ac:dyDescent="0.25">
      <c r="A287" s="49"/>
      <c r="B287" s="50"/>
      <c r="C287" s="55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</row>
    <row r="288" spans="1:25" x14ac:dyDescent="0.25">
      <c r="A288" s="49"/>
      <c r="B288" s="50"/>
      <c r="C288" s="55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</row>
    <row r="289" spans="1:25" x14ac:dyDescent="0.25">
      <c r="A289" s="49"/>
      <c r="B289" s="50"/>
      <c r="C289" s="55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</row>
    <row r="290" spans="1:25" x14ac:dyDescent="0.25">
      <c r="A290" s="57"/>
      <c r="B290" s="50"/>
      <c r="C290" s="55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</row>
    <row r="291" spans="1:25" x14ac:dyDescent="0.25">
      <c r="A291" s="49"/>
      <c r="B291" s="50"/>
      <c r="C291" s="55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</row>
    <row r="292" spans="1:25" x14ac:dyDescent="0.25">
      <c r="A292" s="49"/>
      <c r="B292" s="50"/>
      <c r="C292" s="55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</row>
    <row r="293" spans="1:25" x14ac:dyDescent="0.25">
      <c r="A293" s="49"/>
      <c r="B293" s="50"/>
      <c r="C293" s="55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</row>
    <row r="294" spans="1:25" x14ac:dyDescent="0.25">
      <c r="A294" s="49"/>
      <c r="B294" s="50"/>
      <c r="C294" s="55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</row>
    <row r="295" spans="1:25" x14ac:dyDescent="0.25">
      <c r="A295" s="49"/>
      <c r="B295" s="50"/>
      <c r="C295" s="55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</row>
    <row r="296" spans="1:25" x14ac:dyDescent="0.25">
      <c r="A296" s="49"/>
      <c r="B296" s="50"/>
      <c r="C296" s="55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</row>
    <row r="297" spans="1:25" x14ac:dyDescent="0.25">
      <c r="A297" s="49"/>
      <c r="B297" s="50"/>
      <c r="C297" s="55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</row>
    <row r="298" spans="1:25" x14ac:dyDescent="0.25">
      <c r="A298" s="49"/>
      <c r="B298" s="50"/>
      <c r="C298" s="55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</row>
    <row r="299" spans="1:25" x14ac:dyDescent="0.25">
      <c r="A299" s="49"/>
      <c r="B299" s="50"/>
      <c r="C299" s="55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</row>
    <row r="300" spans="1:25" x14ac:dyDescent="0.25">
      <c r="A300" s="49"/>
      <c r="B300" s="50"/>
      <c r="C300" s="55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</row>
    <row r="301" spans="1:25" x14ac:dyDescent="0.25">
      <c r="A301" s="49"/>
      <c r="B301" s="50"/>
      <c r="C301" s="55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</row>
    <row r="302" spans="1:25" x14ac:dyDescent="0.25">
      <c r="A302" s="49"/>
      <c r="B302" s="50"/>
      <c r="C302" s="55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</row>
    <row r="303" spans="1:25" x14ac:dyDescent="0.25">
      <c r="A303" s="49"/>
      <c r="B303" s="50"/>
      <c r="C303" s="55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</row>
    <row r="304" spans="1:25" x14ac:dyDescent="0.25">
      <c r="A304" s="49"/>
      <c r="B304" s="50"/>
      <c r="C304" s="55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</row>
    <row r="305" spans="1:25" x14ac:dyDescent="0.25">
      <c r="A305" s="49"/>
      <c r="B305" s="50"/>
      <c r="C305" s="55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</row>
    <row r="306" spans="1:25" x14ac:dyDescent="0.25">
      <c r="A306" s="57"/>
      <c r="B306" s="50"/>
      <c r="C306" s="55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</row>
    <row r="307" spans="1:25" x14ac:dyDescent="0.25">
      <c r="A307" s="49"/>
      <c r="B307" s="50"/>
      <c r="C307" s="55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</row>
    <row r="308" spans="1:25" x14ac:dyDescent="0.25">
      <c r="A308" s="49"/>
      <c r="B308" s="50"/>
      <c r="C308" s="55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</row>
    <row r="309" spans="1:25" x14ac:dyDescent="0.25">
      <c r="A309" s="49"/>
      <c r="B309" s="50"/>
      <c r="C309" s="55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</row>
    <row r="310" spans="1:25" x14ac:dyDescent="0.25">
      <c r="A310" s="49"/>
      <c r="B310" s="50"/>
      <c r="C310" s="55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</row>
    <row r="311" spans="1:25" x14ac:dyDescent="0.25">
      <c r="A311" s="49"/>
      <c r="B311" s="50"/>
      <c r="C311" s="55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</row>
    <row r="312" spans="1:25" x14ac:dyDescent="0.25">
      <c r="A312" s="49"/>
      <c r="B312" s="50"/>
      <c r="C312" s="55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</row>
    <row r="313" spans="1:25" x14ac:dyDescent="0.25">
      <c r="A313" s="49"/>
      <c r="B313" s="50"/>
      <c r="C313" s="55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</row>
    <row r="314" spans="1:25" x14ac:dyDescent="0.25">
      <c r="A314" s="49"/>
      <c r="B314" s="50"/>
      <c r="C314" s="55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</row>
    <row r="315" spans="1:25" x14ac:dyDescent="0.25">
      <c r="A315" s="49"/>
      <c r="B315" s="50"/>
      <c r="C315" s="55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</row>
    <row r="316" spans="1:25" x14ac:dyDescent="0.25">
      <c r="A316" s="49"/>
      <c r="B316" s="50"/>
      <c r="C316" s="55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</row>
    <row r="317" spans="1:25" x14ac:dyDescent="0.25">
      <c r="A317" s="49"/>
      <c r="B317" s="50"/>
      <c r="C317" s="55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</row>
    <row r="318" spans="1:25" x14ac:dyDescent="0.25">
      <c r="A318" s="49"/>
      <c r="B318" s="50"/>
      <c r="C318" s="55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</row>
    <row r="319" spans="1:25" x14ac:dyDescent="0.25">
      <c r="A319" s="49"/>
      <c r="B319" s="50"/>
      <c r="C319" s="55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</row>
    <row r="320" spans="1:25" x14ac:dyDescent="0.25">
      <c r="A320" s="49"/>
      <c r="B320" s="50"/>
      <c r="C320" s="55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</row>
    <row r="321" spans="1:25" x14ac:dyDescent="0.25">
      <c r="A321" s="49"/>
      <c r="B321" s="50"/>
      <c r="C321" s="55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</row>
    <row r="322" spans="1:25" x14ac:dyDescent="0.25">
      <c r="A322" s="57"/>
      <c r="B322" s="50"/>
      <c r="C322" s="55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</row>
    <row r="323" spans="1:25" x14ac:dyDescent="0.25">
      <c r="A323" s="49"/>
      <c r="B323" s="50"/>
      <c r="C323" s="55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</row>
    <row r="324" spans="1:25" x14ac:dyDescent="0.25">
      <c r="A324" s="49"/>
      <c r="B324" s="50"/>
      <c r="C324" s="55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</row>
    <row r="325" spans="1:25" x14ac:dyDescent="0.25">
      <c r="A325" s="49"/>
      <c r="B325" s="50"/>
      <c r="C325" s="55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</row>
    <row r="326" spans="1:25" x14ac:dyDescent="0.25">
      <c r="A326" s="49"/>
      <c r="B326" s="50"/>
      <c r="C326" s="55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</row>
    <row r="327" spans="1:25" x14ac:dyDescent="0.25">
      <c r="A327" s="49"/>
      <c r="B327" s="50"/>
      <c r="C327" s="55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</row>
    <row r="328" spans="1:25" x14ac:dyDescent="0.25">
      <c r="A328" s="49"/>
      <c r="B328" s="50"/>
      <c r="C328" s="55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</row>
    <row r="329" spans="1:25" x14ac:dyDescent="0.25">
      <c r="A329" s="49"/>
      <c r="B329" s="50"/>
      <c r="C329" s="55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</row>
    <row r="330" spans="1:25" x14ac:dyDescent="0.25">
      <c r="A330" s="49"/>
      <c r="B330" s="50"/>
      <c r="C330" s="55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</row>
    <row r="331" spans="1:25" x14ac:dyDescent="0.25">
      <c r="A331" s="49"/>
      <c r="B331" s="50"/>
      <c r="C331" s="55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</row>
    <row r="332" spans="1:25" x14ac:dyDescent="0.25">
      <c r="A332" s="49"/>
      <c r="B332" s="50"/>
      <c r="C332" s="55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</row>
    <row r="333" spans="1:25" x14ac:dyDescent="0.25">
      <c r="A333" s="49"/>
      <c r="B333" s="50"/>
      <c r="C333" s="55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</row>
    <row r="334" spans="1:25" x14ac:dyDescent="0.25">
      <c r="A334" s="49"/>
      <c r="B334" s="50"/>
      <c r="C334" s="55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</row>
    <row r="335" spans="1:25" x14ac:dyDescent="0.25">
      <c r="A335" s="49"/>
      <c r="B335" s="50"/>
      <c r="C335" s="55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</row>
    <row r="336" spans="1:25" x14ac:dyDescent="0.25">
      <c r="A336" s="49"/>
      <c r="B336" s="50"/>
      <c r="C336" s="55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</row>
    <row r="337" spans="1:25" x14ac:dyDescent="0.25">
      <c r="A337" s="49"/>
      <c r="B337" s="50"/>
      <c r="C337" s="55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</row>
    <row r="338" spans="1:25" x14ac:dyDescent="0.25">
      <c r="A338" s="49"/>
      <c r="B338" s="50"/>
      <c r="C338" s="55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</row>
    <row r="339" spans="1:25" x14ac:dyDescent="0.25">
      <c r="A339" s="49"/>
      <c r="B339" s="50"/>
      <c r="C339" s="55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</row>
    <row r="340" spans="1:25" x14ac:dyDescent="0.25">
      <c r="A340" s="49"/>
      <c r="B340" s="50"/>
      <c r="C340" s="55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</row>
    <row r="341" spans="1:25" x14ac:dyDescent="0.25">
      <c r="A341" s="57"/>
      <c r="B341" s="50"/>
      <c r="C341" s="55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</row>
    <row r="342" spans="1:25" x14ac:dyDescent="0.25">
      <c r="A342" s="49"/>
      <c r="B342" s="50"/>
      <c r="C342" s="55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</row>
    <row r="343" spans="1:25" x14ac:dyDescent="0.25">
      <c r="A343" s="49"/>
      <c r="B343" s="50"/>
      <c r="C343" s="55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</row>
    <row r="344" spans="1:25" x14ac:dyDescent="0.25">
      <c r="A344" s="49"/>
      <c r="B344" s="50"/>
      <c r="C344" s="55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</row>
    <row r="345" spans="1:25" x14ac:dyDescent="0.25">
      <c r="A345" s="49"/>
      <c r="B345" s="50"/>
      <c r="C345" s="55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</row>
    <row r="346" spans="1:25" x14ac:dyDescent="0.25">
      <c r="A346" s="49"/>
      <c r="B346" s="50"/>
      <c r="C346" s="55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</row>
    <row r="347" spans="1:25" x14ac:dyDescent="0.25">
      <c r="A347" s="49"/>
      <c r="B347" s="50"/>
      <c r="C347" s="55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</row>
    <row r="348" spans="1:25" x14ac:dyDescent="0.25">
      <c r="A348" s="49"/>
      <c r="B348" s="50"/>
      <c r="C348" s="55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</row>
    <row r="349" spans="1:25" x14ac:dyDescent="0.25">
      <c r="A349" s="49"/>
      <c r="B349" s="50"/>
      <c r="C349" s="55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</row>
    <row r="350" spans="1:25" x14ac:dyDescent="0.25">
      <c r="A350" s="49"/>
      <c r="B350" s="50"/>
      <c r="C350" s="55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</row>
    <row r="351" spans="1:25" x14ac:dyDescent="0.25">
      <c r="A351" s="49"/>
      <c r="B351" s="50"/>
      <c r="C351" s="55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</row>
    <row r="352" spans="1:25" x14ac:dyDescent="0.25">
      <c r="A352" s="49"/>
      <c r="B352" s="50"/>
      <c r="C352" s="55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</row>
    <row r="353" spans="1:25" x14ac:dyDescent="0.25">
      <c r="A353" s="49"/>
      <c r="B353" s="50"/>
      <c r="C353" s="55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</row>
    <row r="354" spans="1:25" x14ac:dyDescent="0.25">
      <c r="A354" s="49"/>
      <c r="B354" s="50"/>
      <c r="C354" s="55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</row>
    <row r="355" spans="1:25" x14ac:dyDescent="0.25">
      <c r="A355" s="49"/>
      <c r="B355" s="50"/>
      <c r="C355" s="55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</row>
    <row r="356" spans="1:25" x14ac:dyDescent="0.25">
      <c r="A356" s="49"/>
      <c r="B356" s="50"/>
      <c r="C356" s="55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</row>
    <row r="357" spans="1:25" x14ac:dyDescent="0.25">
      <c r="A357" s="49"/>
      <c r="B357" s="50"/>
      <c r="C357" s="55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</row>
    <row r="358" spans="1:25" x14ac:dyDescent="0.25">
      <c r="A358" s="49"/>
      <c r="B358" s="50"/>
      <c r="C358" s="55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</row>
    <row r="359" spans="1:25" x14ac:dyDescent="0.25">
      <c r="A359" s="49"/>
      <c r="B359" s="50"/>
      <c r="C359" s="55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</row>
    <row r="360" spans="1:25" x14ac:dyDescent="0.25">
      <c r="A360" s="49"/>
      <c r="B360" s="50"/>
      <c r="C360" s="55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</row>
    <row r="361" spans="1:25" x14ac:dyDescent="0.25">
      <c r="A361" s="49"/>
      <c r="B361" s="50"/>
      <c r="C361" s="55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</row>
    <row r="362" spans="1:25" x14ac:dyDescent="0.25">
      <c r="A362" s="49"/>
      <c r="B362" s="50"/>
      <c r="C362" s="55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</row>
    <row r="363" spans="1:25" x14ac:dyDescent="0.25">
      <c r="A363" s="49"/>
      <c r="B363" s="50"/>
      <c r="C363" s="55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</row>
    <row r="364" spans="1:25" x14ac:dyDescent="0.25">
      <c r="A364" s="49"/>
      <c r="B364" s="50"/>
      <c r="C364" s="55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</row>
    <row r="365" spans="1:25" x14ac:dyDescent="0.25">
      <c r="A365" s="49"/>
      <c r="B365" s="50"/>
      <c r="C365" s="55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</row>
    <row r="366" spans="1:25" x14ac:dyDescent="0.25">
      <c r="A366" s="49"/>
      <c r="B366" s="50"/>
      <c r="C366" s="55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</row>
    <row r="367" spans="1:25" x14ac:dyDescent="0.25">
      <c r="A367" s="49"/>
      <c r="B367" s="50"/>
      <c r="C367" s="55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</row>
    <row r="368" spans="1:25" x14ac:dyDescent="0.25">
      <c r="A368" s="49"/>
      <c r="B368" s="50"/>
      <c r="C368" s="55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</row>
    <row r="369" spans="1:25" x14ac:dyDescent="0.25">
      <c r="A369" s="49"/>
      <c r="B369" s="50"/>
      <c r="C369" s="55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</row>
    <row r="370" spans="1:25" x14ac:dyDescent="0.25">
      <c r="A370" s="49"/>
      <c r="B370" s="50"/>
      <c r="C370" s="55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</row>
    <row r="371" spans="1:25" x14ac:dyDescent="0.25">
      <c r="A371" s="49"/>
      <c r="B371" s="50"/>
      <c r="C371" s="55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</row>
    <row r="372" spans="1:25" x14ac:dyDescent="0.25">
      <c r="A372" s="57"/>
      <c r="B372" s="50"/>
      <c r="C372" s="55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</row>
    <row r="373" spans="1:25" x14ac:dyDescent="0.25">
      <c r="A373" s="49"/>
      <c r="B373" s="50"/>
      <c r="C373" s="55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</row>
    <row r="374" spans="1:25" x14ac:dyDescent="0.25">
      <c r="A374" s="49"/>
      <c r="B374" s="50"/>
      <c r="C374" s="55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</row>
    <row r="375" spans="1:25" x14ac:dyDescent="0.25">
      <c r="A375" s="49"/>
      <c r="B375" s="50"/>
      <c r="C375" s="55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</row>
    <row r="376" spans="1:25" x14ac:dyDescent="0.25">
      <c r="A376" s="49"/>
      <c r="B376" s="50"/>
      <c r="C376" s="55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</row>
    <row r="377" spans="1:25" x14ac:dyDescent="0.25">
      <c r="A377" s="49"/>
      <c r="B377" s="50"/>
      <c r="C377" s="55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</row>
    <row r="378" spans="1:25" x14ac:dyDescent="0.25">
      <c r="A378" s="49"/>
      <c r="B378" s="50"/>
      <c r="C378" s="55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</row>
    <row r="379" spans="1:25" x14ac:dyDescent="0.25">
      <c r="A379" s="49"/>
      <c r="B379" s="50"/>
      <c r="C379" s="55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</row>
    <row r="380" spans="1:25" x14ac:dyDescent="0.25">
      <c r="A380" s="49"/>
      <c r="B380" s="50"/>
      <c r="C380" s="55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</row>
    <row r="381" spans="1:25" x14ac:dyDescent="0.25">
      <c r="A381" s="49"/>
      <c r="B381" s="50"/>
      <c r="C381" s="55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</row>
    <row r="382" spans="1:25" x14ac:dyDescent="0.25">
      <c r="A382" s="49"/>
      <c r="B382" s="50"/>
      <c r="C382" s="55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</row>
    <row r="383" spans="1:25" x14ac:dyDescent="0.25">
      <c r="A383" s="49"/>
      <c r="B383" s="50"/>
      <c r="C383" s="55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</row>
    <row r="384" spans="1:25" x14ac:dyDescent="0.25">
      <c r="A384" s="49"/>
      <c r="B384" s="50"/>
      <c r="C384" s="55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</row>
    <row r="385" spans="1:25" x14ac:dyDescent="0.25">
      <c r="A385" s="49"/>
      <c r="B385" s="50"/>
      <c r="C385" s="55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</row>
    <row r="386" spans="1:25" x14ac:dyDescent="0.25">
      <c r="A386" s="49"/>
      <c r="B386" s="50"/>
      <c r="C386" s="55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</row>
    <row r="387" spans="1:25" x14ac:dyDescent="0.25">
      <c r="A387" s="49"/>
      <c r="B387" s="50"/>
      <c r="C387" s="55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</row>
    <row r="388" spans="1:25" x14ac:dyDescent="0.25">
      <c r="A388" s="49"/>
      <c r="B388" s="50"/>
      <c r="C388" s="55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</row>
    <row r="389" spans="1:25" x14ac:dyDescent="0.25">
      <c r="A389" s="49"/>
      <c r="B389" s="50"/>
      <c r="C389" s="55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</row>
    <row r="390" spans="1:25" x14ac:dyDescent="0.25">
      <c r="A390" s="49"/>
      <c r="B390" s="50"/>
      <c r="C390" s="55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</row>
    <row r="391" spans="1:25" x14ac:dyDescent="0.25">
      <c r="A391" s="57"/>
      <c r="B391" s="50"/>
      <c r="C391" s="55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</row>
    <row r="392" spans="1:25" x14ac:dyDescent="0.25">
      <c r="A392" s="49"/>
      <c r="B392" s="50"/>
      <c r="C392" s="55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</row>
    <row r="393" spans="1:25" x14ac:dyDescent="0.25">
      <c r="A393" s="49"/>
      <c r="B393" s="50"/>
      <c r="C393" s="55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</row>
    <row r="394" spans="1:25" x14ac:dyDescent="0.25">
      <c r="A394" s="49"/>
      <c r="B394" s="50"/>
      <c r="C394" s="55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</row>
    <row r="395" spans="1:25" x14ac:dyDescent="0.25">
      <c r="A395" s="49"/>
      <c r="B395" s="50"/>
      <c r="C395" s="55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</row>
    <row r="396" spans="1:25" x14ac:dyDescent="0.25">
      <c r="A396" s="49"/>
      <c r="B396" s="50"/>
      <c r="C396" s="55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</row>
    <row r="397" spans="1:25" x14ac:dyDescent="0.25">
      <c r="A397" s="49"/>
      <c r="B397" s="50"/>
      <c r="C397" s="55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</row>
    <row r="398" spans="1:25" x14ac:dyDescent="0.25">
      <c r="A398" s="49"/>
      <c r="B398" s="50"/>
      <c r="C398" s="55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</row>
    <row r="399" spans="1:25" x14ac:dyDescent="0.25">
      <c r="A399" s="49"/>
      <c r="B399" s="50"/>
      <c r="C399" s="55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</row>
    <row r="400" spans="1:25" x14ac:dyDescent="0.25">
      <c r="A400" s="49"/>
      <c r="B400" s="50"/>
      <c r="C400" s="55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</row>
    <row r="401" spans="1:25" x14ac:dyDescent="0.25">
      <c r="A401" s="49"/>
      <c r="B401" s="50"/>
      <c r="C401" s="55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</row>
    <row r="402" spans="1:25" x14ac:dyDescent="0.25">
      <c r="A402" s="49"/>
      <c r="B402" s="50"/>
      <c r="C402" s="55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</row>
    <row r="403" spans="1:25" x14ac:dyDescent="0.25">
      <c r="A403" s="49"/>
      <c r="B403" s="50"/>
      <c r="C403" s="55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</row>
    <row r="404" spans="1:25" x14ac:dyDescent="0.25">
      <c r="A404" s="49"/>
      <c r="B404" s="50"/>
      <c r="C404" s="55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</row>
    <row r="405" spans="1:25" x14ac:dyDescent="0.25">
      <c r="A405" s="49"/>
      <c r="B405" s="50"/>
      <c r="C405" s="55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</row>
    <row r="406" spans="1:25" x14ac:dyDescent="0.25">
      <c r="A406" s="49"/>
      <c r="B406" s="50"/>
      <c r="C406" s="55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</row>
    <row r="407" spans="1:25" x14ac:dyDescent="0.25">
      <c r="A407" s="49"/>
      <c r="B407" s="50"/>
      <c r="C407" s="55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</row>
    <row r="408" spans="1:25" x14ac:dyDescent="0.25">
      <c r="A408" s="49"/>
      <c r="B408" s="50"/>
      <c r="C408" s="55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</row>
    <row r="409" spans="1:25" x14ac:dyDescent="0.25">
      <c r="A409" s="49"/>
      <c r="B409" s="50"/>
      <c r="C409" s="55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</row>
    <row r="410" spans="1:25" x14ac:dyDescent="0.25">
      <c r="A410" s="49"/>
      <c r="B410" s="50"/>
      <c r="C410" s="55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</row>
    <row r="411" spans="1:25" x14ac:dyDescent="0.25">
      <c r="A411" s="49"/>
      <c r="B411" s="50"/>
      <c r="C411" s="55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</row>
    <row r="412" spans="1:25" x14ac:dyDescent="0.25">
      <c r="A412" s="57"/>
      <c r="B412" s="50"/>
      <c r="C412" s="55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</row>
    <row r="413" spans="1:25" x14ac:dyDescent="0.25">
      <c r="A413" s="49"/>
      <c r="B413" s="50"/>
      <c r="C413" s="55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</row>
    <row r="414" spans="1:25" x14ac:dyDescent="0.25">
      <c r="A414" s="49"/>
      <c r="B414" s="50"/>
      <c r="C414" s="55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</row>
    <row r="415" spans="1:25" x14ac:dyDescent="0.25">
      <c r="A415" s="49"/>
      <c r="B415" s="50"/>
      <c r="C415" s="55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</row>
    <row r="416" spans="1:25" x14ac:dyDescent="0.25">
      <c r="A416" s="49"/>
      <c r="B416" s="50"/>
      <c r="C416" s="55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</row>
    <row r="417" spans="1:25" x14ac:dyDescent="0.25">
      <c r="A417" s="57"/>
      <c r="B417" s="50"/>
      <c r="C417" s="55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</row>
    <row r="418" spans="1:25" x14ac:dyDescent="0.25">
      <c r="A418" s="49"/>
      <c r="B418" s="50"/>
      <c r="C418" s="55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</row>
    <row r="419" spans="1:25" x14ac:dyDescent="0.25">
      <c r="A419" s="49"/>
      <c r="B419" s="50"/>
      <c r="C419" s="55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</row>
    <row r="420" spans="1:25" x14ac:dyDescent="0.25">
      <c r="A420" s="49"/>
      <c r="B420" s="50"/>
      <c r="C420" s="55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</row>
    <row r="421" spans="1:25" x14ac:dyDescent="0.25">
      <c r="A421" s="49"/>
      <c r="B421" s="50"/>
      <c r="C421" s="55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</row>
    <row r="422" spans="1:25" x14ac:dyDescent="0.25">
      <c r="A422" s="49"/>
      <c r="B422" s="50"/>
      <c r="C422" s="55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</row>
    <row r="423" spans="1:25" x14ac:dyDescent="0.25">
      <c r="A423" s="49"/>
      <c r="B423" s="50"/>
      <c r="C423" s="55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</row>
    <row r="424" spans="1:25" x14ac:dyDescent="0.25">
      <c r="A424" s="49"/>
      <c r="B424" s="50"/>
      <c r="C424" s="55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</row>
    <row r="425" spans="1:25" x14ac:dyDescent="0.25">
      <c r="A425" s="49"/>
      <c r="B425" s="50"/>
      <c r="C425" s="55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</row>
    <row r="426" spans="1:25" x14ac:dyDescent="0.25">
      <c r="A426" s="49"/>
      <c r="B426" s="50"/>
      <c r="C426" s="55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</row>
    <row r="427" spans="1:25" x14ac:dyDescent="0.25">
      <c r="A427" s="49"/>
      <c r="B427" s="50"/>
      <c r="C427" s="55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</row>
    <row r="428" spans="1:25" x14ac:dyDescent="0.25">
      <c r="A428" s="49"/>
      <c r="B428" s="50"/>
      <c r="C428" s="55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</row>
    <row r="429" spans="1:25" x14ac:dyDescent="0.25">
      <c r="A429" s="49"/>
      <c r="B429" s="50"/>
      <c r="C429" s="55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</row>
    <row r="430" spans="1:25" x14ac:dyDescent="0.25">
      <c r="A430" s="49"/>
      <c r="B430" s="50"/>
      <c r="C430" s="55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</row>
    <row r="431" spans="1:25" x14ac:dyDescent="0.25">
      <c r="A431" s="49"/>
      <c r="B431" s="50"/>
      <c r="C431" s="55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</row>
    <row r="432" spans="1:25" x14ac:dyDescent="0.25">
      <c r="A432" s="49"/>
      <c r="B432" s="50"/>
      <c r="C432" s="55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</row>
    <row r="433" spans="1:25" x14ac:dyDescent="0.25">
      <c r="A433" s="49"/>
      <c r="B433" s="50"/>
      <c r="C433" s="55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</row>
    <row r="434" spans="1:25" x14ac:dyDescent="0.25">
      <c r="A434" s="49"/>
      <c r="B434" s="50"/>
      <c r="C434" s="55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</row>
    <row r="435" spans="1:25" x14ac:dyDescent="0.25">
      <c r="A435" s="49"/>
      <c r="B435" s="50"/>
      <c r="C435" s="55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</row>
    <row r="436" spans="1:25" x14ac:dyDescent="0.25">
      <c r="A436" s="49"/>
      <c r="B436" s="50"/>
      <c r="C436" s="55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</row>
    <row r="437" spans="1:25" x14ac:dyDescent="0.25">
      <c r="A437" s="49"/>
      <c r="B437" s="50"/>
      <c r="C437" s="55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</row>
    <row r="438" spans="1:25" x14ac:dyDescent="0.25">
      <c r="A438" s="49"/>
      <c r="B438" s="50"/>
      <c r="C438" s="55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</row>
    <row r="439" spans="1:25" x14ac:dyDescent="0.25">
      <c r="A439" s="49"/>
      <c r="B439" s="50"/>
      <c r="C439" s="55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</row>
    <row r="440" spans="1:25" x14ac:dyDescent="0.25">
      <c r="A440" s="49"/>
      <c r="B440" s="50"/>
      <c r="C440" s="55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</row>
    <row r="441" spans="1:25" x14ac:dyDescent="0.25">
      <c r="A441" s="49"/>
      <c r="B441" s="50"/>
      <c r="C441" s="55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</row>
    <row r="442" spans="1:25" x14ac:dyDescent="0.25">
      <c r="A442" s="49"/>
      <c r="B442" s="50"/>
      <c r="C442" s="55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</row>
    <row r="443" spans="1:25" x14ac:dyDescent="0.25">
      <c r="A443" s="49"/>
      <c r="B443" s="50"/>
      <c r="C443" s="55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</row>
    <row r="444" spans="1:25" x14ac:dyDescent="0.25">
      <c r="A444" s="49"/>
      <c r="B444" s="50"/>
      <c r="C444" s="55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</row>
    <row r="445" spans="1:25" x14ac:dyDescent="0.25">
      <c r="A445" s="49"/>
      <c r="B445" s="50"/>
      <c r="C445" s="55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</row>
    <row r="446" spans="1:25" x14ac:dyDescent="0.25">
      <c r="A446" s="49"/>
      <c r="B446" s="50"/>
      <c r="C446" s="55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</row>
    <row r="447" spans="1:25" x14ac:dyDescent="0.25">
      <c r="A447" s="49"/>
      <c r="B447" s="50"/>
      <c r="C447" s="55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</row>
    <row r="448" spans="1:25" x14ac:dyDescent="0.25">
      <c r="A448" s="57"/>
      <c r="B448" s="50"/>
      <c r="C448" s="55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</row>
    <row r="449" spans="1:25" x14ac:dyDescent="0.25">
      <c r="A449" s="49"/>
      <c r="B449" s="50"/>
      <c r="C449" s="55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</row>
    <row r="450" spans="1:25" x14ac:dyDescent="0.25">
      <c r="A450" s="49"/>
      <c r="B450" s="50"/>
      <c r="C450" s="55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</row>
    <row r="451" spans="1:25" x14ac:dyDescent="0.25">
      <c r="A451" s="49"/>
      <c r="B451" s="50"/>
      <c r="C451" s="55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</row>
    <row r="452" spans="1:25" x14ac:dyDescent="0.25">
      <c r="A452" s="49"/>
      <c r="B452" s="50"/>
      <c r="C452" s="55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</row>
    <row r="453" spans="1:25" x14ac:dyDescent="0.25">
      <c r="A453" s="49"/>
      <c r="B453" s="50"/>
      <c r="C453" s="55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</row>
    <row r="454" spans="1:25" x14ac:dyDescent="0.25">
      <c r="A454" s="49"/>
      <c r="B454" s="50"/>
      <c r="C454" s="55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</row>
    <row r="455" spans="1:25" x14ac:dyDescent="0.25">
      <c r="A455" s="49"/>
      <c r="B455" s="50"/>
      <c r="C455" s="55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</row>
    <row r="456" spans="1:25" x14ac:dyDescent="0.25">
      <c r="A456" s="49"/>
      <c r="B456" s="50"/>
      <c r="C456" s="55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</row>
    <row r="457" spans="1:25" x14ac:dyDescent="0.25">
      <c r="A457" s="49"/>
      <c r="B457" s="50"/>
      <c r="C457" s="55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</row>
    <row r="458" spans="1:25" x14ac:dyDescent="0.25">
      <c r="A458" s="49"/>
      <c r="B458" s="50"/>
      <c r="C458" s="55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</row>
    <row r="459" spans="1:25" x14ac:dyDescent="0.25">
      <c r="A459" s="49"/>
      <c r="B459" s="50"/>
      <c r="C459" s="55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</row>
    <row r="460" spans="1:25" x14ac:dyDescent="0.25">
      <c r="A460" s="49"/>
      <c r="B460" s="50"/>
      <c r="C460" s="55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</row>
    <row r="461" spans="1:25" x14ac:dyDescent="0.25">
      <c r="A461" s="57"/>
      <c r="B461" s="50"/>
      <c r="C461" s="55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</row>
    <row r="462" spans="1:25" x14ac:dyDescent="0.25">
      <c r="A462" s="49"/>
      <c r="B462" s="50"/>
      <c r="C462" s="55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</row>
    <row r="463" spans="1:25" x14ac:dyDescent="0.25">
      <c r="A463" s="49"/>
      <c r="B463" s="50"/>
      <c r="C463" s="55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</row>
    <row r="464" spans="1:25" x14ac:dyDescent="0.25">
      <c r="A464" s="49"/>
      <c r="B464" s="50"/>
      <c r="C464" s="55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</row>
    <row r="465" spans="1:25" x14ac:dyDescent="0.25">
      <c r="A465" s="49"/>
      <c r="B465" s="50"/>
      <c r="C465" s="55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</row>
    <row r="466" spans="1:25" x14ac:dyDescent="0.25">
      <c r="A466" s="49"/>
      <c r="B466" s="50"/>
      <c r="C466" s="55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</row>
    <row r="467" spans="1:25" x14ac:dyDescent="0.25">
      <c r="A467" s="49"/>
      <c r="B467" s="50"/>
      <c r="C467" s="55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</row>
    <row r="468" spans="1:25" x14ac:dyDescent="0.25">
      <c r="A468" s="49"/>
      <c r="B468" s="50"/>
      <c r="C468" s="55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</row>
    <row r="469" spans="1:25" x14ac:dyDescent="0.25">
      <c r="A469" s="49"/>
      <c r="B469" s="50"/>
      <c r="C469" s="55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</row>
    <row r="470" spans="1:25" x14ac:dyDescent="0.25">
      <c r="A470" s="49"/>
      <c r="B470" s="50"/>
      <c r="C470" s="55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</row>
    <row r="471" spans="1:25" x14ac:dyDescent="0.25">
      <c r="A471" s="49"/>
      <c r="B471" s="50"/>
      <c r="C471" s="55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</row>
    <row r="472" spans="1:25" x14ac:dyDescent="0.25">
      <c r="A472" s="49"/>
      <c r="B472" s="50"/>
      <c r="C472" s="55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</row>
    <row r="473" spans="1:25" x14ac:dyDescent="0.25">
      <c r="A473" s="49"/>
      <c r="B473" s="50"/>
      <c r="C473" s="55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</row>
    <row r="474" spans="1:25" x14ac:dyDescent="0.25">
      <c r="A474" s="49"/>
      <c r="B474" s="50"/>
      <c r="C474" s="55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</row>
    <row r="475" spans="1:25" x14ac:dyDescent="0.25">
      <c r="A475" s="49"/>
      <c r="B475" s="50"/>
      <c r="C475" s="55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</row>
    <row r="476" spans="1:25" x14ac:dyDescent="0.25">
      <c r="A476" s="49"/>
      <c r="B476" s="50"/>
      <c r="C476" s="55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</row>
    <row r="477" spans="1:25" x14ac:dyDescent="0.25">
      <c r="A477" s="49"/>
      <c r="B477" s="50"/>
      <c r="C477" s="55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</row>
    <row r="478" spans="1:25" x14ac:dyDescent="0.25">
      <c r="A478" s="49"/>
      <c r="B478" s="50"/>
      <c r="C478" s="55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</row>
    <row r="479" spans="1:25" x14ac:dyDescent="0.25">
      <c r="A479" s="49"/>
      <c r="B479" s="50"/>
      <c r="C479" s="55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</row>
    <row r="480" spans="1:25" x14ac:dyDescent="0.25">
      <c r="A480" s="49"/>
      <c r="B480" s="50"/>
      <c r="C480" s="55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</row>
    <row r="481" spans="1:25" x14ac:dyDescent="0.25">
      <c r="A481" s="49"/>
      <c r="B481" s="50"/>
      <c r="C481" s="55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</row>
    <row r="482" spans="1:25" x14ac:dyDescent="0.25">
      <c r="A482" s="49"/>
      <c r="B482" s="50"/>
      <c r="C482" s="55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</row>
    <row r="483" spans="1:25" x14ac:dyDescent="0.25">
      <c r="A483" s="49"/>
      <c r="B483" s="50"/>
      <c r="C483" s="55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</row>
    <row r="484" spans="1:25" x14ac:dyDescent="0.25">
      <c r="A484" s="49"/>
      <c r="B484" s="50"/>
      <c r="C484" s="55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</row>
    <row r="485" spans="1:25" x14ac:dyDescent="0.25">
      <c r="A485" s="49"/>
      <c r="B485" s="50"/>
      <c r="C485" s="55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</row>
    <row r="486" spans="1:25" x14ac:dyDescent="0.25">
      <c r="A486" s="57"/>
      <c r="B486" s="50"/>
      <c r="C486" s="55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</row>
    <row r="487" spans="1:25" x14ac:dyDescent="0.25">
      <c r="A487" s="49"/>
      <c r="B487" s="50"/>
      <c r="C487" s="55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</row>
    <row r="488" spans="1:25" x14ac:dyDescent="0.25">
      <c r="A488" s="49"/>
      <c r="B488" s="50"/>
      <c r="C488" s="55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</row>
    <row r="489" spans="1:25" x14ac:dyDescent="0.25">
      <c r="A489" s="49"/>
      <c r="B489" s="50"/>
      <c r="C489" s="55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</row>
    <row r="490" spans="1:25" x14ac:dyDescent="0.25">
      <c r="A490" s="49"/>
      <c r="B490" s="50"/>
      <c r="C490" s="55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</row>
    <row r="491" spans="1:25" x14ac:dyDescent="0.25">
      <c r="A491" s="49"/>
      <c r="B491" s="50"/>
      <c r="C491" s="55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</row>
    <row r="492" spans="1:25" x14ac:dyDescent="0.25">
      <c r="A492" s="49"/>
      <c r="B492" s="50"/>
      <c r="C492" s="55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</row>
    <row r="493" spans="1:25" x14ac:dyDescent="0.25">
      <c r="A493" s="49"/>
      <c r="B493" s="50"/>
      <c r="C493" s="55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</row>
    <row r="494" spans="1:25" x14ac:dyDescent="0.25">
      <c r="A494" s="49"/>
      <c r="B494" s="50"/>
      <c r="C494" s="55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</row>
    <row r="495" spans="1:25" x14ac:dyDescent="0.25">
      <c r="A495" s="49"/>
      <c r="B495" s="50"/>
      <c r="C495" s="55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</row>
    <row r="496" spans="1:25" x14ac:dyDescent="0.25">
      <c r="A496" s="49"/>
      <c r="B496" s="50"/>
      <c r="C496" s="55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</row>
    <row r="497" spans="1:25" x14ac:dyDescent="0.25">
      <c r="A497" s="49"/>
      <c r="B497" s="50"/>
      <c r="C497" s="55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</row>
    <row r="498" spans="1:25" x14ac:dyDescent="0.25">
      <c r="A498" s="49"/>
      <c r="B498" s="50"/>
      <c r="C498" s="55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</row>
    <row r="499" spans="1:25" x14ac:dyDescent="0.25">
      <c r="A499" s="49"/>
      <c r="B499" s="50"/>
      <c r="C499" s="55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</row>
    <row r="500" spans="1:25" x14ac:dyDescent="0.25">
      <c r="A500" s="49"/>
      <c r="B500" s="50"/>
      <c r="C500" s="55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</row>
    <row r="501" spans="1:25" x14ac:dyDescent="0.25">
      <c r="A501" s="49"/>
      <c r="B501" s="50"/>
      <c r="C501" s="55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</row>
    <row r="502" spans="1:25" x14ac:dyDescent="0.25">
      <c r="A502" s="49"/>
      <c r="B502" s="50"/>
      <c r="C502" s="55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</row>
    <row r="503" spans="1:25" x14ac:dyDescent="0.25">
      <c r="A503" s="49"/>
      <c r="B503" s="50"/>
      <c r="C503" s="55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</row>
    <row r="504" spans="1:25" x14ac:dyDescent="0.25">
      <c r="A504" s="49"/>
      <c r="B504" s="50"/>
      <c r="C504" s="55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</row>
    <row r="505" spans="1:25" x14ac:dyDescent="0.25">
      <c r="A505" s="57"/>
      <c r="B505" s="50"/>
      <c r="C505" s="55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</row>
    <row r="506" spans="1:25" x14ac:dyDescent="0.25">
      <c r="A506" s="49"/>
      <c r="B506" s="50"/>
      <c r="C506" s="55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</row>
    <row r="507" spans="1:25" x14ac:dyDescent="0.25">
      <c r="A507" s="49"/>
      <c r="B507" s="50"/>
      <c r="C507" s="55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</row>
    <row r="508" spans="1:25" x14ac:dyDescent="0.25">
      <c r="A508" s="49"/>
      <c r="B508" s="50"/>
      <c r="C508" s="55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</row>
    <row r="509" spans="1:25" x14ac:dyDescent="0.25">
      <c r="A509" s="49"/>
      <c r="B509" s="50"/>
      <c r="C509" s="55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</row>
    <row r="510" spans="1:25" x14ac:dyDescent="0.25">
      <c r="A510" s="49"/>
      <c r="B510" s="50"/>
      <c r="C510" s="55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</row>
    <row r="511" spans="1:25" x14ac:dyDescent="0.25">
      <c r="A511" s="49"/>
      <c r="B511" s="50"/>
      <c r="C511" s="55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</row>
    <row r="512" spans="1:25" x14ac:dyDescent="0.25">
      <c r="A512" s="49"/>
      <c r="B512" s="50"/>
      <c r="C512" s="55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</row>
    <row r="513" spans="1:25" x14ac:dyDescent="0.25">
      <c r="A513" s="49"/>
      <c r="B513" s="50"/>
      <c r="C513" s="55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</row>
    <row r="514" spans="1:25" x14ac:dyDescent="0.25">
      <c r="A514" s="49"/>
      <c r="B514" s="50"/>
      <c r="C514" s="55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</row>
    <row r="515" spans="1:25" x14ac:dyDescent="0.25">
      <c r="A515" s="49"/>
      <c r="B515" s="50"/>
      <c r="C515" s="55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</row>
    <row r="516" spans="1:25" x14ac:dyDescent="0.25">
      <c r="A516" s="49"/>
      <c r="B516" s="50"/>
      <c r="C516" s="55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</row>
    <row r="517" spans="1:25" x14ac:dyDescent="0.25">
      <c r="A517" s="49"/>
      <c r="B517" s="50"/>
      <c r="C517" s="55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</row>
    <row r="518" spans="1:25" x14ac:dyDescent="0.25">
      <c r="A518" s="49"/>
      <c r="B518" s="50"/>
      <c r="C518" s="55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</row>
    <row r="519" spans="1:25" x14ac:dyDescent="0.25">
      <c r="A519" s="49"/>
      <c r="B519" s="50"/>
      <c r="C519" s="55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</row>
    <row r="520" spans="1:25" x14ac:dyDescent="0.25">
      <c r="A520" s="49"/>
      <c r="B520" s="50"/>
      <c r="C520" s="55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</row>
    <row r="521" spans="1:25" x14ac:dyDescent="0.25">
      <c r="A521" s="49"/>
      <c r="B521" s="50"/>
      <c r="C521" s="55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</row>
    <row r="522" spans="1:25" x14ac:dyDescent="0.25">
      <c r="A522" s="49"/>
      <c r="B522" s="50"/>
      <c r="C522" s="55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</row>
    <row r="523" spans="1:25" x14ac:dyDescent="0.25">
      <c r="A523" s="49"/>
      <c r="B523" s="50"/>
      <c r="C523" s="55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</row>
    <row r="524" spans="1:25" x14ac:dyDescent="0.25">
      <c r="A524" s="57"/>
      <c r="B524" s="50"/>
      <c r="C524" s="55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</row>
    <row r="525" spans="1:25" x14ac:dyDescent="0.25">
      <c r="A525" s="49"/>
      <c r="B525" s="50"/>
      <c r="C525" s="55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</row>
    <row r="526" spans="1:25" x14ac:dyDescent="0.25">
      <c r="A526" s="49"/>
      <c r="B526" s="50"/>
      <c r="C526" s="55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</row>
    <row r="527" spans="1:25" x14ac:dyDescent="0.25">
      <c r="A527" s="49"/>
      <c r="B527" s="50"/>
      <c r="C527" s="55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</row>
    <row r="528" spans="1:25" x14ac:dyDescent="0.25">
      <c r="A528" s="49"/>
      <c r="B528" s="50"/>
      <c r="C528" s="55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</row>
    <row r="529" spans="1:25" x14ac:dyDescent="0.25">
      <c r="A529" s="49"/>
      <c r="B529" s="50"/>
      <c r="C529" s="55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</row>
    <row r="530" spans="1:25" x14ac:dyDescent="0.25">
      <c r="A530" s="49"/>
      <c r="B530" s="50"/>
      <c r="C530" s="55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</row>
    <row r="531" spans="1:25" x14ac:dyDescent="0.25">
      <c r="A531" s="49"/>
      <c r="B531" s="50"/>
      <c r="C531" s="55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</row>
    <row r="532" spans="1:25" x14ac:dyDescent="0.25">
      <c r="A532" s="49"/>
      <c r="B532" s="50"/>
      <c r="C532" s="55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</row>
    <row r="533" spans="1:25" x14ac:dyDescent="0.25">
      <c r="A533" s="49"/>
      <c r="B533" s="50"/>
      <c r="C533" s="55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</row>
    <row r="534" spans="1:25" x14ac:dyDescent="0.25">
      <c r="A534" s="49"/>
      <c r="B534" s="50"/>
      <c r="C534" s="55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</row>
    <row r="535" spans="1:25" x14ac:dyDescent="0.25">
      <c r="A535" s="49"/>
      <c r="B535" s="50"/>
      <c r="C535" s="55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</row>
    <row r="536" spans="1:25" x14ac:dyDescent="0.25">
      <c r="A536" s="49"/>
      <c r="B536" s="50"/>
      <c r="C536" s="55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</row>
    <row r="537" spans="1:25" x14ac:dyDescent="0.25">
      <c r="A537" s="49"/>
      <c r="B537" s="50"/>
      <c r="C537" s="55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</row>
    <row r="538" spans="1:25" x14ac:dyDescent="0.25">
      <c r="A538" s="49"/>
      <c r="B538" s="50"/>
      <c r="C538" s="55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</row>
    <row r="539" spans="1:25" x14ac:dyDescent="0.25">
      <c r="A539" s="49"/>
      <c r="B539" s="50"/>
      <c r="C539" s="55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</row>
    <row r="540" spans="1:25" x14ac:dyDescent="0.25">
      <c r="A540" s="49"/>
      <c r="B540" s="50"/>
      <c r="C540" s="55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</row>
    <row r="541" spans="1:25" x14ac:dyDescent="0.25">
      <c r="A541" s="49"/>
      <c r="B541" s="50"/>
      <c r="C541" s="55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</row>
    <row r="542" spans="1:25" x14ac:dyDescent="0.25">
      <c r="A542" s="49"/>
      <c r="B542" s="50"/>
      <c r="C542" s="55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</row>
    <row r="543" spans="1:25" x14ac:dyDescent="0.25">
      <c r="A543" s="57"/>
      <c r="B543" s="50"/>
      <c r="C543" s="55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</row>
    <row r="544" spans="1:25" x14ac:dyDescent="0.25">
      <c r="A544" s="49"/>
      <c r="B544" s="50"/>
      <c r="C544" s="55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</row>
    <row r="545" spans="1:25" x14ac:dyDescent="0.25">
      <c r="A545" s="49"/>
      <c r="B545" s="50"/>
      <c r="C545" s="55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</row>
    <row r="546" spans="1:25" x14ac:dyDescent="0.25">
      <c r="A546" s="49"/>
      <c r="B546" s="50"/>
      <c r="C546" s="55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</row>
    <row r="547" spans="1:25" x14ac:dyDescent="0.25">
      <c r="A547" s="49"/>
      <c r="B547" s="50"/>
      <c r="C547" s="55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</row>
    <row r="548" spans="1:25" x14ac:dyDescent="0.25">
      <c r="A548" s="49"/>
      <c r="B548" s="50"/>
      <c r="C548" s="55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</row>
    <row r="549" spans="1:25" x14ac:dyDescent="0.25">
      <c r="A549" s="49"/>
      <c r="B549" s="50"/>
      <c r="C549" s="55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</row>
    <row r="550" spans="1:25" x14ac:dyDescent="0.25">
      <c r="A550" s="49"/>
      <c r="B550" s="50"/>
      <c r="C550" s="55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</row>
    <row r="551" spans="1:25" x14ac:dyDescent="0.25">
      <c r="A551" s="49"/>
      <c r="B551" s="50"/>
      <c r="C551" s="55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</row>
    <row r="552" spans="1:25" x14ac:dyDescent="0.25">
      <c r="A552" s="49"/>
      <c r="B552" s="50"/>
      <c r="C552" s="55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</row>
    <row r="553" spans="1:25" x14ac:dyDescent="0.25">
      <c r="A553" s="49"/>
      <c r="B553" s="50"/>
      <c r="C553" s="55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</row>
    <row r="554" spans="1:25" x14ac:dyDescent="0.25">
      <c r="A554" s="49"/>
      <c r="B554" s="50"/>
      <c r="C554" s="55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</row>
    <row r="555" spans="1:25" x14ac:dyDescent="0.25">
      <c r="A555" s="49"/>
      <c r="B555" s="50"/>
      <c r="C555" s="55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</row>
    <row r="556" spans="1:25" x14ac:dyDescent="0.25">
      <c r="A556" s="49"/>
      <c r="B556" s="50"/>
      <c r="C556" s="55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</row>
    <row r="557" spans="1:25" x14ac:dyDescent="0.25">
      <c r="A557" s="49"/>
      <c r="B557" s="50"/>
      <c r="C557" s="55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</row>
    <row r="558" spans="1:25" x14ac:dyDescent="0.25">
      <c r="A558" s="49"/>
      <c r="B558" s="50"/>
      <c r="C558" s="55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</row>
    <row r="559" spans="1:25" x14ac:dyDescent="0.25">
      <c r="A559" s="49"/>
      <c r="B559" s="50"/>
      <c r="C559" s="55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</row>
    <row r="560" spans="1:25" x14ac:dyDescent="0.25">
      <c r="A560" s="57"/>
      <c r="B560" s="50"/>
      <c r="C560" s="55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</row>
    <row r="561" spans="1:25" x14ac:dyDescent="0.25">
      <c r="A561" s="49"/>
      <c r="B561" s="50"/>
      <c r="C561" s="55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</row>
    <row r="562" spans="1:25" x14ac:dyDescent="0.25">
      <c r="A562" s="49"/>
      <c r="B562" s="50"/>
      <c r="C562" s="55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</row>
    <row r="563" spans="1:25" x14ac:dyDescent="0.25">
      <c r="A563" s="49"/>
      <c r="B563" s="50"/>
      <c r="C563" s="55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</row>
    <row r="564" spans="1:25" x14ac:dyDescent="0.25">
      <c r="A564" s="49"/>
      <c r="B564" s="50"/>
      <c r="C564" s="55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</row>
    <row r="565" spans="1:25" x14ac:dyDescent="0.25">
      <c r="A565" s="49"/>
      <c r="B565" s="50"/>
      <c r="C565" s="55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</row>
    <row r="566" spans="1:25" x14ac:dyDescent="0.25">
      <c r="A566" s="49"/>
      <c r="B566" s="50"/>
      <c r="C566" s="55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</row>
    <row r="567" spans="1:25" x14ac:dyDescent="0.25">
      <c r="A567" s="49"/>
      <c r="B567" s="50"/>
      <c r="C567" s="55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</row>
    <row r="568" spans="1:25" x14ac:dyDescent="0.25">
      <c r="A568" s="49"/>
      <c r="B568" s="50"/>
      <c r="C568" s="55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</row>
    <row r="569" spans="1:25" x14ac:dyDescent="0.25">
      <c r="A569" s="49"/>
      <c r="B569" s="50"/>
      <c r="C569" s="55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</row>
    <row r="570" spans="1:25" x14ac:dyDescent="0.25">
      <c r="A570" s="49"/>
      <c r="B570" s="50"/>
      <c r="C570" s="55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</row>
    <row r="571" spans="1:25" x14ac:dyDescent="0.25">
      <c r="A571" s="49"/>
      <c r="B571" s="50"/>
      <c r="C571" s="55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</row>
    <row r="572" spans="1:25" x14ac:dyDescent="0.25">
      <c r="A572" s="49"/>
      <c r="B572" s="50"/>
      <c r="C572" s="55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</row>
    <row r="573" spans="1:25" x14ac:dyDescent="0.25">
      <c r="A573" s="49"/>
      <c r="B573" s="50"/>
      <c r="C573" s="55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</row>
    <row r="574" spans="1:25" x14ac:dyDescent="0.25">
      <c r="A574" s="49"/>
      <c r="B574" s="50"/>
      <c r="C574" s="55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</row>
    <row r="575" spans="1:25" x14ac:dyDescent="0.25">
      <c r="A575" s="49"/>
      <c r="B575" s="50"/>
      <c r="C575" s="55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</row>
    <row r="576" spans="1:25" x14ac:dyDescent="0.25">
      <c r="A576" s="49"/>
      <c r="B576" s="50"/>
      <c r="C576" s="55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</row>
    <row r="577" spans="1:25" x14ac:dyDescent="0.25">
      <c r="A577" s="49"/>
      <c r="B577" s="50"/>
      <c r="C577" s="55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</row>
    <row r="578" spans="1:25" x14ac:dyDescent="0.25">
      <c r="A578" s="49"/>
      <c r="B578" s="50"/>
      <c r="C578" s="55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</row>
    <row r="579" spans="1:25" x14ac:dyDescent="0.25">
      <c r="A579" s="49"/>
      <c r="B579" s="50"/>
      <c r="C579" s="55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</row>
    <row r="580" spans="1:25" x14ac:dyDescent="0.25">
      <c r="A580" s="49"/>
      <c r="B580" s="50"/>
      <c r="C580" s="55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</row>
    <row r="581" spans="1:25" x14ac:dyDescent="0.25">
      <c r="A581" s="57"/>
      <c r="B581" s="50"/>
      <c r="C581" s="55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</row>
    <row r="582" spans="1:25" x14ac:dyDescent="0.25">
      <c r="A582" s="49"/>
      <c r="B582" s="50"/>
      <c r="C582" s="55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</row>
    <row r="583" spans="1:25" x14ac:dyDescent="0.25">
      <c r="A583" s="49"/>
      <c r="B583" s="50"/>
      <c r="C583" s="55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</row>
    <row r="584" spans="1:25" x14ac:dyDescent="0.25">
      <c r="A584" s="49"/>
      <c r="B584" s="50"/>
      <c r="C584" s="55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</row>
    <row r="585" spans="1:25" x14ac:dyDescent="0.25">
      <c r="A585" s="49"/>
      <c r="B585" s="50"/>
      <c r="C585" s="55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</row>
    <row r="586" spans="1:25" x14ac:dyDescent="0.25">
      <c r="A586" s="49"/>
      <c r="B586" s="50"/>
      <c r="C586" s="55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</row>
    <row r="587" spans="1:25" x14ac:dyDescent="0.25">
      <c r="A587" s="49"/>
      <c r="B587" s="50"/>
      <c r="C587" s="55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</row>
    <row r="588" spans="1:25" x14ac:dyDescent="0.25">
      <c r="A588" s="49"/>
      <c r="B588" s="50"/>
      <c r="C588" s="55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</row>
    <row r="589" spans="1:25" x14ac:dyDescent="0.25">
      <c r="A589" s="49"/>
      <c r="B589" s="50"/>
      <c r="C589" s="55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</row>
    <row r="590" spans="1:25" x14ac:dyDescent="0.25">
      <c r="A590" s="49"/>
      <c r="B590" s="50"/>
      <c r="C590" s="55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</row>
    <row r="591" spans="1:25" x14ac:dyDescent="0.25">
      <c r="A591" s="49"/>
      <c r="B591" s="50"/>
      <c r="C591" s="55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</row>
    <row r="592" spans="1:25" x14ac:dyDescent="0.25">
      <c r="A592" s="49"/>
      <c r="B592" s="50"/>
      <c r="C592" s="55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</row>
    <row r="593" spans="1:25" x14ac:dyDescent="0.25">
      <c r="A593" s="49"/>
      <c r="B593" s="50"/>
      <c r="C593" s="55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</row>
    <row r="594" spans="1:25" x14ac:dyDescent="0.25">
      <c r="A594" s="49"/>
      <c r="B594" s="50"/>
      <c r="C594" s="55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</row>
    <row r="595" spans="1:25" x14ac:dyDescent="0.25">
      <c r="A595" s="49"/>
      <c r="B595" s="50"/>
      <c r="C595" s="55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</row>
    <row r="596" spans="1:25" x14ac:dyDescent="0.25">
      <c r="A596" s="49"/>
      <c r="B596" s="50"/>
      <c r="C596" s="55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</row>
    <row r="597" spans="1:25" x14ac:dyDescent="0.25">
      <c r="A597" s="49"/>
      <c r="B597" s="50"/>
      <c r="C597" s="55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</row>
    <row r="598" spans="1:25" x14ac:dyDescent="0.25">
      <c r="A598" s="49"/>
      <c r="B598" s="50"/>
      <c r="C598" s="55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</row>
    <row r="599" spans="1:25" x14ac:dyDescent="0.25">
      <c r="A599" s="49"/>
      <c r="B599" s="50"/>
      <c r="C599" s="55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</row>
    <row r="600" spans="1:25" x14ac:dyDescent="0.25">
      <c r="A600" s="57"/>
      <c r="B600" s="50"/>
      <c r="C600" s="55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</row>
    <row r="601" spans="1:25" x14ac:dyDescent="0.25">
      <c r="A601" s="49"/>
      <c r="B601" s="50"/>
      <c r="C601" s="55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</row>
    <row r="602" spans="1:25" x14ac:dyDescent="0.25">
      <c r="A602" s="49"/>
      <c r="B602" s="50"/>
      <c r="C602" s="55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</row>
    <row r="603" spans="1:25" x14ac:dyDescent="0.25">
      <c r="A603" s="49"/>
      <c r="B603" s="50"/>
      <c r="C603" s="55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</row>
    <row r="604" spans="1:25" x14ac:dyDescent="0.25">
      <c r="A604" s="49"/>
      <c r="B604" s="50"/>
      <c r="C604" s="55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</row>
    <row r="605" spans="1:25" x14ac:dyDescent="0.25">
      <c r="A605" s="49"/>
      <c r="B605" s="50"/>
      <c r="C605" s="55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</row>
    <row r="606" spans="1:25" x14ac:dyDescent="0.25">
      <c r="A606" s="49"/>
      <c r="B606" s="50"/>
      <c r="C606" s="55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</row>
    <row r="607" spans="1:25" x14ac:dyDescent="0.25">
      <c r="A607" s="49"/>
      <c r="B607" s="50"/>
      <c r="C607" s="55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</row>
    <row r="608" spans="1:25" x14ac:dyDescent="0.25">
      <c r="A608" s="49"/>
      <c r="B608" s="50"/>
      <c r="C608" s="55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</row>
    <row r="609" spans="1:25" x14ac:dyDescent="0.25">
      <c r="A609" s="49"/>
      <c r="B609" s="50"/>
      <c r="C609" s="55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</row>
    <row r="610" spans="1:25" x14ac:dyDescent="0.25">
      <c r="A610" s="49"/>
      <c r="B610" s="50"/>
      <c r="C610" s="55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</row>
    <row r="611" spans="1:25" x14ac:dyDescent="0.25">
      <c r="A611" s="49"/>
      <c r="B611" s="50"/>
      <c r="C611" s="55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</row>
    <row r="612" spans="1:25" x14ac:dyDescent="0.25">
      <c r="A612" s="49"/>
      <c r="B612" s="50"/>
      <c r="C612" s="55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</row>
    <row r="613" spans="1:25" x14ac:dyDescent="0.25">
      <c r="A613" s="49"/>
      <c r="B613" s="50"/>
      <c r="C613" s="55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</row>
    <row r="614" spans="1:25" x14ac:dyDescent="0.25">
      <c r="A614" s="49"/>
      <c r="B614" s="50"/>
      <c r="C614" s="55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</row>
    <row r="615" spans="1:25" x14ac:dyDescent="0.25">
      <c r="A615" s="49"/>
      <c r="B615" s="50"/>
      <c r="C615" s="55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</row>
    <row r="616" spans="1:25" x14ac:dyDescent="0.25">
      <c r="A616" s="49"/>
      <c r="B616" s="50"/>
      <c r="C616" s="55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</row>
    <row r="617" spans="1:25" x14ac:dyDescent="0.25">
      <c r="A617" s="49"/>
      <c r="B617" s="50"/>
      <c r="C617" s="55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</row>
    <row r="618" spans="1:25" x14ac:dyDescent="0.25">
      <c r="A618" s="49"/>
      <c r="B618" s="50"/>
      <c r="C618" s="55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</row>
    <row r="619" spans="1:25" x14ac:dyDescent="0.25">
      <c r="A619" s="57"/>
      <c r="B619" s="50"/>
      <c r="C619" s="55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</row>
    <row r="620" spans="1:25" x14ac:dyDescent="0.25">
      <c r="A620" s="49"/>
      <c r="B620" s="50"/>
      <c r="C620" s="55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</row>
    <row r="621" spans="1:25" x14ac:dyDescent="0.25">
      <c r="A621" s="49"/>
      <c r="B621" s="50"/>
      <c r="C621" s="55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</row>
    <row r="622" spans="1:25" x14ac:dyDescent="0.25">
      <c r="A622" s="49"/>
      <c r="B622" s="50"/>
      <c r="C622" s="55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</row>
    <row r="623" spans="1:25" x14ac:dyDescent="0.25">
      <c r="A623" s="49"/>
      <c r="B623" s="50"/>
      <c r="C623" s="55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</row>
    <row r="624" spans="1:25" x14ac:dyDescent="0.25">
      <c r="A624" s="49"/>
      <c r="B624" s="50"/>
      <c r="C624" s="55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</row>
    <row r="625" spans="1:25" x14ac:dyDescent="0.25">
      <c r="A625" s="49"/>
      <c r="B625" s="50"/>
      <c r="C625" s="55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</row>
    <row r="626" spans="1:25" x14ac:dyDescent="0.25">
      <c r="A626" s="49"/>
      <c r="B626" s="50"/>
      <c r="C626" s="55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</row>
    <row r="627" spans="1:25" x14ac:dyDescent="0.25">
      <c r="A627" s="49"/>
      <c r="B627" s="50"/>
      <c r="C627" s="55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</row>
    <row r="628" spans="1:25" x14ac:dyDescent="0.25">
      <c r="A628" s="49"/>
      <c r="B628" s="50"/>
      <c r="C628" s="55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</row>
    <row r="629" spans="1:25" x14ac:dyDescent="0.25">
      <c r="A629" s="49"/>
      <c r="B629" s="50"/>
      <c r="C629" s="55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</row>
    <row r="630" spans="1:25" x14ac:dyDescent="0.25">
      <c r="A630" s="49"/>
      <c r="B630" s="50"/>
      <c r="C630" s="55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</row>
    <row r="631" spans="1:25" x14ac:dyDescent="0.25">
      <c r="A631" s="49"/>
      <c r="B631" s="50"/>
      <c r="C631" s="55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</row>
    <row r="632" spans="1:25" x14ac:dyDescent="0.25">
      <c r="A632" s="49"/>
      <c r="B632" s="50"/>
      <c r="C632" s="55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</row>
    <row r="633" spans="1:25" x14ac:dyDescent="0.25">
      <c r="A633" s="49"/>
      <c r="B633" s="50"/>
      <c r="C633" s="55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</row>
    <row r="634" spans="1:25" x14ac:dyDescent="0.25">
      <c r="A634" s="49"/>
      <c r="B634" s="50"/>
      <c r="C634" s="55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</row>
    <row r="635" spans="1:25" x14ac:dyDescent="0.25">
      <c r="A635" s="49"/>
      <c r="B635" s="50"/>
      <c r="C635" s="55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</row>
    <row r="636" spans="1:25" x14ac:dyDescent="0.25">
      <c r="A636" s="49"/>
      <c r="B636" s="50"/>
      <c r="C636" s="55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</row>
    <row r="637" spans="1:25" x14ac:dyDescent="0.25">
      <c r="A637" s="49"/>
      <c r="B637" s="50"/>
      <c r="C637" s="55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</row>
    <row r="638" spans="1:25" x14ac:dyDescent="0.25">
      <c r="A638" s="57"/>
      <c r="B638" s="50"/>
      <c r="C638" s="55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</row>
    <row r="639" spans="1:25" x14ac:dyDescent="0.25">
      <c r="A639" s="49"/>
      <c r="B639" s="50"/>
      <c r="C639" s="55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</row>
    <row r="640" spans="1:25" x14ac:dyDescent="0.25">
      <c r="A640" s="49"/>
      <c r="B640" s="50"/>
      <c r="C640" s="55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</row>
    <row r="641" spans="1:25" x14ac:dyDescent="0.25">
      <c r="A641" s="49"/>
      <c r="B641" s="50"/>
      <c r="C641" s="55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</row>
    <row r="642" spans="1:25" x14ac:dyDescent="0.25">
      <c r="A642" s="49"/>
      <c r="B642" s="50"/>
      <c r="C642" s="55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</row>
    <row r="643" spans="1:25" x14ac:dyDescent="0.25">
      <c r="A643" s="49"/>
      <c r="B643" s="50"/>
      <c r="C643" s="55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</row>
    <row r="644" spans="1:25" x14ac:dyDescent="0.25">
      <c r="A644" s="49"/>
      <c r="B644" s="50"/>
      <c r="C644" s="55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</row>
    <row r="645" spans="1:25" x14ac:dyDescent="0.25">
      <c r="A645" s="49"/>
      <c r="B645" s="50"/>
      <c r="C645" s="55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</row>
    <row r="646" spans="1:25" x14ac:dyDescent="0.25">
      <c r="A646" s="49"/>
      <c r="B646" s="50"/>
      <c r="C646" s="55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</row>
    <row r="647" spans="1:25" x14ac:dyDescent="0.25">
      <c r="A647" s="49"/>
      <c r="B647" s="50"/>
      <c r="C647" s="55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</row>
    <row r="648" spans="1:25" x14ac:dyDescent="0.25">
      <c r="A648" s="49"/>
      <c r="B648" s="50"/>
      <c r="C648" s="55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</row>
    <row r="649" spans="1:25" x14ac:dyDescent="0.25">
      <c r="A649" s="49"/>
      <c r="B649" s="50"/>
      <c r="C649" s="55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</row>
    <row r="650" spans="1:25" x14ac:dyDescent="0.25">
      <c r="A650" s="49"/>
      <c r="B650" s="50"/>
      <c r="C650" s="55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</row>
    <row r="651" spans="1:25" x14ac:dyDescent="0.25">
      <c r="A651" s="49"/>
      <c r="B651" s="50"/>
      <c r="C651" s="55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</row>
    <row r="652" spans="1:25" x14ac:dyDescent="0.25">
      <c r="A652" s="49"/>
      <c r="B652" s="50"/>
      <c r="C652" s="55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</row>
    <row r="653" spans="1:25" x14ac:dyDescent="0.25">
      <c r="A653" s="49"/>
      <c r="B653" s="50"/>
      <c r="C653" s="55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</row>
    <row r="654" spans="1:25" x14ac:dyDescent="0.25">
      <c r="A654" s="49"/>
      <c r="B654" s="50"/>
      <c r="C654" s="55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</row>
    <row r="655" spans="1:25" x14ac:dyDescent="0.25">
      <c r="A655" s="49"/>
      <c r="B655" s="50"/>
      <c r="C655" s="55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</row>
    <row r="656" spans="1:25" x14ac:dyDescent="0.25">
      <c r="A656" s="49"/>
      <c r="B656" s="50"/>
      <c r="C656" s="55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</row>
    <row r="657" spans="1:25" x14ac:dyDescent="0.25">
      <c r="A657" s="57"/>
      <c r="B657" s="50"/>
      <c r="C657" s="55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</row>
    <row r="658" spans="1:25" x14ac:dyDescent="0.25">
      <c r="A658" s="49"/>
      <c r="B658" s="50"/>
      <c r="C658" s="55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</row>
    <row r="659" spans="1:25" x14ac:dyDescent="0.25">
      <c r="A659" s="49"/>
      <c r="B659" s="50"/>
      <c r="C659" s="55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</row>
    <row r="660" spans="1:25" x14ac:dyDescent="0.25">
      <c r="A660" s="49"/>
      <c r="B660" s="50"/>
      <c r="C660" s="55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</row>
    <row r="661" spans="1:25" x14ac:dyDescent="0.25">
      <c r="A661" s="49"/>
      <c r="B661" s="50"/>
      <c r="C661" s="55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</row>
    <row r="662" spans="1:25" x14ac:dyDescent="0.25">
      <c r="A662" s="49"/>
      <c r="B662" s="50"/>
      <c r="C662" s="55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</row>
    <row r="663" spans="1:25" x14ac:dyDescent="0.25">
      <c r="A663" s="49"/>
      <c r="B663" s="50"/>
      <c r="C663" s="55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</row>
    <row r="664" spans="1:25" x14ac:dyDescent="0.25">
      <c r="A664" s="49"/>
      <c r="B664" s="50"/>
      <c r="C664" s="55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</row>
    <row r="665" spans="1:25" x14ac:dyDescent="0.25">
      <c r="A665" s="49"/>
      <c r="B665" s="50"/>
      <c r="C665" s="55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</row>
    <row r="666" spans="1:25" x14ac:dyDescent="0.25">
      <c r="A666" s="49"/>
      <c r="B666" s="50"/>
      <c r="C666" s="55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</row>
    <row r="667" spans="1:25" x14ac:dyDescent="0.25">
      <c r="A667" s="49"/>
      <c r="B667" s="50"/>
      <c r="C667" s="55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</row>
    <row r="668" spans="1:25" x14ac:dyDescent="0.25">
      <c r="A668" s="49"/>
      <c r="B668" s="50"/>
      <c r="C668" s="55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</row>
    <row r="669" spans="1:25" x14ac:dyDescent="0.25">
      <c r="A669" s="49"/>
      <c r="B669" s="50"/>
      <c r="C669" s="55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</row>
    <row r="670" spans="1:25" x14ac:dyDescent="0.25">
      <c r="A670" s="49"/>
      <c r="B670" s="50"/>
      <c r="C670" s="55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</row>
    <row r="671" spans="1:25" x14ac:dyDescent="0.25">
      <c r="A671" s="49"/>
      <c r="B671" s="50"/>
      <c r="C671" s="55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</row>
    <row r="672" spans="1:25" x14ac:dyDescent="0.25">
      <c r="A672" s="49"/>
      <c r="B672" s="50"/>
      <c r="C672" s="55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</row>
    <row r="673" spans="1:25" x14ac:dyDescent="0.25">
      <c r="A673" s="49"/>
      <c r="B673" s="50"/>
      <c r="C673" s="55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</row>
    <row r="674" spans="1:25" x14ac:dyDescent="0.25">
      <c r="A674" s="49"/>
      <c r="B674" s="50"/>
      <c r="C674" s="55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</row>
    <row r="675" spans="1:25" x14ac:dyDescent="0.25">
      <c r="A675" s="49"/>
      <c r="B675" s="50"/>
      <c r="C675" s="55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</row>
    <row r="676" spans="1:25" x14ac:dyDescent="0.25">
      <c r="A676" s="57"/>
      <c r="B676" s="50"/>
      <c r="C676" s="55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</row>
    <row r="677" spans="1:25" x14ac:dyDescent="0.25">
      <c r="A677" s="49"/>
      <c r="B677" s="50"/>
      <c r="C677" s="55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</row>
    <row r="678" spans="1:25" x14ac:dyDescent="0.25">
      <c r="A678" s="49"/>
      <c r="B678" s="50"/>
      <c r="C678" s="55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</row>
    <row r="679" spans="1:25" x14ac:dyDescent="0.25">
      <c r="A679" s="49"/>
      <c r="B679" s="50"/>
      <c r="C679" s="55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</row>
    <row r="680" spans="1:25" x14ac:dyDescent="0.25">
      <c r="A680" s="49"/>
      <c r="B680" s="50"/>
      <c r="C680" s="55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</row>
    <row r="681" spans="1:25" x14ac:dyDescent="0.25">
      <c r="A681" s="49"/>
      <c r="B681" s="50"/>
      <c r="C681" s="55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</row>
    <row r="682" spans="1:25" x14ac:dyDescent="0.25">
      <c r="A682" s="49"/>
      <c r="B682" s="50"/>
      <c r="C682" s="55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</row>
    <row r="683" spans="1:25" x14ac:dyDescent="0.25">
      <c r="A683" s="49"/>
      <c r="B683" s="50"/>
      <c r="C683" s="55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</row>
    <row r="684" spans="1:25" x14ac:dyDescent="0.25">
      <c r="A684" s="49"/>
      <c r="B684" s="50"/>
      <c r="C684" s="55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</row>
    <row r="685" spans="1:25" x14ac:dyDescent="0.25">
      <c r="A685" s="49"/>
      <c r="B685" s="50"/>
      <c r="C685" s="55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</row>
    <row r="686" spans="1:25" x14ac:dyDescent="0.25">
      <c r="A686" s="49"/>
      <c r="B686" s="50"/>
      <c r="C686" s="55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</row>
    <row r="687" spans="1:25" x14ac:dyDescent="0.25">
      <c r="A687" s="49"/>
      <c r="B687" s="50"/>
      <c r="C687" s="55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</row>
    <row r="688" spans="1:25" x14ac:dyDescent="0.25">
      <c r="A688" s="49"/>
      <c r="B688" s="50"/>
      <c r="C688" s="55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</row>
    <row r="689" spans="1:25" x14ac:dyDescent="0.25">
      <c r="A689" s="49"/>
      <c r="B689" s="50"/>
      <c r="C689" s="55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</row>
    <row r="690" spans="1:25" x14ac:dyDescent="0.25">
      <c r="A690" s="49"/>
      <c r="B690" s="50"/>
      <c r="C690" s="55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</row>
    <row r="691" spans="1:25" x14ac:dyDescent="0.25">
      <c r="A691" s="49"/>
      <c r="B691" s="50"/>
      <c r="C691" s="55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</row>
    <row r="692" spans="1:25" x14ac:dyDescent="0.25">
      <c r="A692" s="49"/>
      <c r="B692" s="50"/>
      <c r="C692" s="55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</row>
    <row r="693" spans="1:25" x14ac:dyDescent="0.25">
      <c r="A693" s="49"/>
      <c r="B693" s="50"/>
      <c r="C693" s="55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</row>
    <row r="694" spans="1:25" x14ac:dyDescent="0.25">
      <c r="A694" s="49"/>
      <c r="B694" s="50"/>
      <c r="C694" s="55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</row>
    <row r="695" spans="1:25" x14ac:dyDescent="0.25">
      <c r="A695" s="57"/>
      <c r="B695" s="50"/>
      <c r="C695" s="55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</row>
    <row r="696" spans="1:25" x14ac:dyDescent="0.25">
      <c r="A696" s="49"/>
      <c r="B696" s="50"/>
      <c r="C696" s="55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</row>
    <row r="697" spans="1:25" x14ac:dyDescent="0.25">
      <c r="A697" s="49"/>
      <c r="B697" s="50"/>
      <c r="C697" s="55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</row>
    <row r="698" spans="1:25" x14ac:dyDescent="0.25">
      <c r="A698" s="49"/>
      <c r="B698" s="50"/>
      <c r="C698" s="55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</row>
    <row r="699" spans="1:25" x14ac:dyDescent="0.25">
      <c r="A699" s="49"/>
      <c r="B699" s="50"/>
      <c r="C699" s="55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</row>
    <row r="700" spans="1:25" x14ac:dyDescent="0.25">
      <c r="A700" s="49"/>
      <c r="B700" s="50"/>
      <c r="C700" s="55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</row>
    <row r="701" spans="1:25" x14ac:dyDescent="0.25">
      <c r="A701" s="49"/>
      <c r="B701" s="50"/>
      <c r="C701" s="55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</row>
    <row r="702" spans="1:25" x14ac:dyDescent="0.25">
      <c r="A702" s="49"/>
      <c r="B702" s="50"/>
      <c r="C702" s="55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</row>
    <row r="703" spans="1:25" x14ac:dyDescent="0.25">
      <c r="A703" s="49"/>
      <c r="B703" s="50"/>
      <c r="C703" s="55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</row>
    <row r="704" spans="1:25" x14ac:dyDescent="0.25">
      <c r="A704" s="49"/>
      <c r="B704" s="50"/>
      <c r="C704" s="55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</row>
    <row r="705" spans="1:25" x14ac:dyDescent="0.25">
      <c r="A705" s="49"/>
      <c r="B705" s="50"/>
      <c r="C705" s="55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</row>
    <row r="706" spans="1:25" x14ac:dyDescent="0.25">
      <c r="A706" s="49"/>
      <c r="B706" s="50"/>
      <c r="C706" s="55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</row>
    <row r="707" spans="1:25" x14ac:dyDescent="0.25">
      <c r="A707" s="49"/>
      <c r="B707" s="50"/>
      <c r="C707" s="55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</row>
    <row r="708" spans="1:25" x14ac:dyDescent="0.25">
      <c r="A708" s="49"/>
      <c r="B708" s="50"/>
      <c r="C708" s="55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</row>
    <row r="709" spans="1:25" x14ac:dyDescent="0.25">
      <c r="A709" s="49"/>
      <c r="B709" s="50"/>
      <c r="C709" s="55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</row>
    <row r="710" spans="1:25" x14ac:dyDescent="0.25">
      <c r="A710" s="49"/>
      <c r="B710" s="50"/>
      <c r="C710" s="55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</row>
    <row r="711" spans="1:25" x14ac:dyDescent="0.25">
      <c r="A711" s="49"/>
      <c r="B711" s="50"/>
      <c r="C711" s="55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</row>
    <row r="712" spans="1:25" x14ac:dyDescent="0.25">
      <c r="A712" s="49"/>
      <c r="B712" s="50"/>
      <c r="C712" s="55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</row>
    <row r="713" spans="1:25" x14ac:dyDescent="0.25">
      <c r="A713" s="49"/>
      <c r="B713" s="50"/>
      <c r="C713" s="55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</row>
    <row r="714" spans="1:25" x14ac:dyDescent="0.25">
      <c r="A714" s="57"/>
      <c r="B714" s="50"/>
      <c r="C714" s="55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</row>
    <row r="715" spans="1:25" x14ac:dyDescent="0.25">
      <c r="A715" s="49"/>
      <c r="B715" s="50"/>
      <c r="C715" s="55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</row>
    <row r="716" spans="1:25" x14ac:dyDescent="0.25">
      <c r="A716" s="49"/>
      <c r="B716" s="50"/>
      <c r="C716" s="55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</row>
    <row r="717" spans="1:25" x14ac:dyDescent="0.25">
      <c r="A717" s="49"/>
      <c r="B717" s="50"/>
      <c r="C717" s="55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</row>
    <row r="718" spans="1:25" x14ac:dyDescent="0.25">
      <c r="A718" s="49"/>
      <c r="B718" s="50"/>
      <c r="C718" s="55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</row>
    <row r="719" spans="1:25" x14ac:dyDescent="0.25">
      <c r="A719" s="49"/>
      <c r="B719" s="50"/>
      <c r="C719" s="55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</row>
    <row r="720" spans="1:25" x14ac:dyDescent="0.25">
      <c r="A720" s="49"/>
      <c r="B720" s="50"/>
      <c r="C720" s="55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</row>
    <row r="721" spans="1:25" x14ac:dyDescent="0.25">
      <c r="A721" s="49"/>
      <c r="B721" s="50"/>
      <c r="C721" s="55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</row>
    <row r="722" spans="1:25" x14ac:dyDescent="0.25">
      <c r="A722" s="49"/>
      <c r="B722" s="50"/>
      <c r="C722" s="55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</row>
    <row r="723" spans="1:25" x14ac:dyDescent="0.25">
      <c r="A723" s="49"/>
      <c r="B723" s="50"/>
      <c r="C723" s="55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</row>
    <row r="724" spans="1:25" x14ac:dyDescent="0.25">
      <c r="A724" s="49"/>
      <c r="B724" s="50"/>
      <c r="C724" s="55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</row>
    <row r="725" spans="1:25" x14ac:dyDescent="0.25">
      <c r="A725" s="49"/>
      <c r="B725" s="50"/>
      <c r="C725" s="55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</row>
    <row r="726" spans="1:25" x14ac:dyDescent="0.25">
      <c r="A726" s="49"/>
      <c r="B726" s="50"/>
      <c r="C726" s="55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</row>
    <row r="727" spans="1:25" x14ac:dyDescent="0.25">
      <c r="A727" s="49"/>
      <c r="B727" s="50"/>
      <c r="C727" s="55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</row>
    <row r="728" spans="1:25" x14ac:dyDescent="0.25">
      <c r="A728" s="49"/>
      <c r="B728" s="50"/>
      <c r="C728" s="55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</row>
    <row r="729" spans="1:25" x14ac:dyDescent="0.25">
      <c r="A729" s="49"/>
      <c r="B729" s="50"/>
      <c r="C729" s="55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</row>
    <row r="730" spans="1:25" x14ac:dyDescent="0.25">
      <c r="A730" s="49"/>
      <c r="B730" s="50"/>
      <c r="C730" s="55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</row>
    <row r="731" spans="1:25" x14ac:dyDescent="0.25">
      <c r="A731" s="49"/>
      <c r="B731" s="50"/>
      <c r="C731" s="55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</row>
    <row r="732" spans="1:25" x14ac:dyDescent="0.25">
      <c r="A732" s="49"/>
      <c r="B732" s="50"/>
      <c r="C732" s="55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</row>
    <row r="733" spans="1:25" x14ac:dyDescent="0.25">
      <c r="A733" s="57"/>
      <c r="B733" s="50"/>
      <c r="C733" s="55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</row>
    <row r="734" spans="1:25" x14ac:dyDescent="0.25">
      <c r="A734" s="49"/>
      <c r="B734" s="50"/>
      <c r="C734" s="55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</row>
    <row r="735" spans="1:25" x14ac:dyDescent="0.25">
      <c r="A735" s="49"/>
      <c r="B735" s="50"/>
      <c r="C735" s="55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</row>
    <row r="736" spans="1:25" x14ac:dyDescent="0.25">
      <c r="A736" s="49"/>
      <c r="B736" s="50"/>
      <c r="C736" s="55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</row>
    <row r="737" spans="1:25" x14ac:dyDescent="0.25">
      <c r="A737" s="49"/>
      <c r="B737" s="50"/>
      <c r="C737" s="55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</row>
    <row r="738" spans="1:25" x14ac:dyDescent="0.25">
      <c r="A738" s="49"/>
      <c r="B738" s="50"/>
      <c r="C738" s="55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</row>
    <row r="739" spans="1:25" x14ac:dyDescent="0.25">
      <c r="A739" s="49"/>
      <c r="B739" s="50"/>
      <c r="C739" s="55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</row>
    <row r="740" spans="1:25" x14ac:dyDescent="0.25">
      <c r="A740" s="49"/>
      <c r="B740" s="50"/>
      <c r="C740" s="55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</row>
    <row r="741" spans="1:25" x14ac:dyDescent="0.25">
      <c r="A741" s="49"/>
      <c r="B741" s="50"/>
      <c r="C741" s="55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</row>
    <row r="742" spans="1:25" x14ac:dyDescent="0.25">
      <c r="A742" s="49"/>
      <c r="B742" s="50"/>
      <c r="C742" s="55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</row>
    <row r="743" spans="1:25" x14ac:dyDescent="0.25">
      <c r="A743" s="49"/>
      <c r="B743" s="50"/>
      <c r="C743" s="55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</row>
    <row r="744" spans="1:25" x14ac:dyDescent="0.25">
      <c r="A744" s="49"/>
      <c r="B744" s="50"/>
      <c r="C744" s="55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</row>
    <row r="745" spans="1:25" x14ac:dyDescent="0.25">
      <c r="A745" s="49"/>
      <c r="B745" s="50"/>
      <c r="C745" s="55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</row>
    <row r="746" spans="1:25" x14ac:dyDescent="0.25">
      <c r="A746" s="49"/>
      <c r="B746" s="50"/>
      <c r="C746" s="55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</row>
    <row r="747" spans="1:25" x14ac:dyDescent="0.25">
      <c r="A747" s="49"/>
      <c r="B747" s="50"/>
      <c r="C747" s="55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</row>
    <row r="748" spans="1:25" x14ac:dyDescent="0.25">
      <c r="A748" s="49"/>
      <c r="B748" s="50"/>
      <c r="C748" s="55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</row>
    <row r="749" spans="1:25" x14ac:dyDescent="0.25">
      <c r="A749" s="49"/>
      <c r="B749" s="50"/>
      <c r="C749" s="55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</row>
    <row r="750" spans="1:25" x14ac:dyDescent="0.25">
      <c r="A750" s="49"/>
      <c r="B750" s="50"/>
      <c r="C750" s="55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</row>
    <row r="751" spans="1:25" x14ac:dyDescent="0.25">
      <c r="A751" s="49"/>
      <c r="B751" s="50"/>
      <c r="C751" s="55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</row>
    <row r="752" spans="1:25" x14ac:dyDescent="0.25">
      <c r="A752" s="57"/>
      <c r="B752" s="50"/>
      <c r="C752" s="55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</row>
    <row r="753" spans="1:25" x14ac:dyDescent="0.25">
      <c r="A753" s="49"/>
      <c r="B753" s="50"/>
      <c r="C753" s="55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</row>
    <row r="754" spans="1:25" x14ac:dyDescent="0.25">
      <c r="A754" s="49"/>
      <c r="B754" s="50"/>
      <c r="C754" s="55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</row>
    <row r="755" spans="1:25" x14ac:dyDescent="0.25">
      <c r="A755" s="49"/>
      <c r="B755" s="50"/>
      <c r="C755" s="55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</row>
    <row r="756" spans="1:25" x14ac:dyDescent="0.25">
      <c r="A756" s="49"/>
      <c r="B756" s="50"/>
      <c r="C756" s="55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</row>
    <row r="757" spans="1:25" x14ac:dyDescent="0.25">
      <c r="A757" s="49"/>
      <c r="B757" s="50"/>
      <c r="C757" s="55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</row>
    <row r="758" spans="1:25" x14ac:dyDescent="0.25">
      <c r="A758" s="49"/>
      <c r="B758" s="50"/>
      <c r="C758" s="55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</row>
    <row r="759" spans="1:25" x14ac:dyDescent="0.25">
      <c r="A759" s="49"/>
      <c r="B759" s="50"/>
      <c r="C759" s="55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</row>
    <row r="760" spans="1:25" x14ac:dyDescent="0.25">
      <c r="A760" s="49"/>
      <c r="B760" s="50"/>
      <c r="C760" s="55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</row>
    <row r="761" spans="1:25" x14ac:dyDescent="0.25">
      <c r="A761" s="49"/>
      <c r="B761" s="50"/>
      <c r="C761" s="55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</row>
    <row r="762" spans="1:25" x14ac:dyDescent="0.25">
      <c r="A762" s="49"/>
      <c r="B762" s="50"/>
      <c r="C762" s="55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</row>
    <row r="763" spans="1:25" x14ac:dyDescent="0.25">
      <c r="A763" s="49"/>
      <c r="B763" s="50"/>
      <c r="C763" s="55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</row>
    <row r="764" spans="1:25" x14ac:dyDescent="0.25">
      <c r="A764" s="49"/>
      <c r="B764" s="50"/>
      <c r="C764" s="55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</row>
    <row r="765" spans="1:25" x14ac:dyDescent="0.25">
      <c r="A765" s="49"/>
      <c r="B765" s="50"/>
      <c r="C765" s="55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</row>
    <row r="766" spans="1:25" x14ac:dyDescent="0.25">
      <c r="A766" s="49"/>
      <c r="B766" s="50"/>
      <c r="C766" s="55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</row>
    <row r="767" spans="1:25" x14ac:dyDescent="0.25">
      <c r="A767" s="49"/>
      <c r="B767" s="50"/>
      <c r="C767" s="55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</row>
    <row r="768" spans="1:25" x14ac:dyDescent="0.25">
      <c r="A768" s="49"/>
      <c r="B768" s="50"/>
      <c r="C768" s="55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</row>
    <row r="769" spans="1:25" x14ac:dyDescent="0.25">
      <c r="A769" s="49"/>
      <c r="B769" s="50"/>
      <c r="C769" s="55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</row>
    <row r="770" spans="1:25" x14ac:dyDescent="0.25">
      <c r="A770" s="49"/>
      <c r="B770" s="50"/>
      <c r="C770" s="55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</row>
    <row r="771" spans="1:25" x14ac:dyDescent="0.25">
      <c r="A771" s="57"/>
      <c r="B771" s="50"/>
      <c r="C771" s="55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</row>
    <row r="772" spans="1:25" x14ac:dyDescent="0.25">
      <c r="A772" s="49"/>
      <c r="B772" s="50"/>
      <c r="C772" s="55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</row>
    <row r="773" spans="1:25" x14ac:dyDescent="0.25">
      <c r="A773" s="49"/>
      <c r="B773" s="50"/>
      <c r="C773" s="55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</row>
    <row r="774" spans="1:25" x14ac:dyDescent="0.25">
      <c r="A774" s="49"/>
      <c r="B774" s="50"/>
      <c r="C774" s="55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</row>
    <row r="775" spans="1:25" x14ac:dyDescent="0.25">
      <c r="A775" s="49"/>
      <c r="B775" s="50"/>
      <c r="C775" s="55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</row>
    <row r="776" spans="1:25" x14ac:dyDescent="0.25">
      <c r="A776" s="49"/>
      <c r="B776" s="50"/>
      <c r="C776" s="55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</row>
    <row r="777" spans="1:25" x14ac:dyDescent="0.25">
      <c r="A777" s="49"/>
      <c r="B777" s="50"/>
      <c r="C777" s="55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</row>
    <row r="778" spans="1:25" x14ac:dyDescent="0.25">
      <c r="A778" s="49"/>
      <c r="B778" s="50"/>
      <c r="C778" s="55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</row>
    <row r="779" spans="1:25" x14ac:dyDescent="0.25">
      <c r="A779" s="49"/>
      <c r="B779" s="50"/>
      <c r="C779" s="55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</row>
    <row r="780" spans="1:25" x14ac:dyDescent="0.25">
      <c r="A780" s="49"/>
      <c r="B780" s="50"/>
      <c r="C780" s="55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</row>
    <row r="781" spans="1:25" x14ac:dyDescent="0.25">
      <c r="A781" s="49"/>
      <c r="B781" s="50"/>
      <c r="C781" s="55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</row>
    <row r="782" spans="1:25" x14ac:dyDescent="0.25">
      <c r="A782" s="49"/>
      <c r="B782" s="50"/>
      <c r="C782" s="55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</row>
    <row r="783" spans="1:25" x14ac:dyDescent="0.25">
      <c r="A783" s="49"/>
      <c r="B783" s="50"/>
      <c r="C783" s="55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</row>
    <row r="784" spans="1:25" x14ac:dyDescent="0.25">
      <c r="A784" s="49"/>
      <c r="B784" s="50"/>
      <c r="C784" s="55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</row>
    <row r="785" spans="1:25" x14ac:dyDescent="0.25">
      <c r="A785" s="49"/>
      <c r="B785" s="50"/>
      <c r="C785" s="55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</row>
    <row r="786" spans="1:25" x14ac:dyDescent="0.25">
      <c r="A786" s="49"/>
      <c r="B786" s="50"/>
      <c r="C786" s="55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</row>
    <row r="787" spans="1:25" x14ac:dyDescent="0.25">
      <c r="A787" s="49"/>
      <c r="B787" s="50"/>
      <c r="C787" s="55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</row>
    <row r="788" spans="1:25" x14ac:dyDescent="0.25">
      <c r="A788" s="49"/>
      <c r="B788" s="50"/>
      <c r="C788" s="55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</row>
    <row r="789" spans="1:25" x14ac:dyDescent="0.25">
      <c r="A789" s="49"/>
      <c r="B789" s="50"/>
      <c r="C789" s="55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</row>
    <row r="790" spans="1:25" x14ac:dyDescent="0.25">
      <c r="A790" s="57"/>
      <c r="B790" s="50"/>
      <c r="C790" s="55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</row>
    <row r="791" spans="1:25" x14ac:dyDescent="0.25">
      <c r="A791" s="49"/>
      <c r="B791" s="50"/>
      <c r="C791" s="55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</row>
    <row r="792" spans="1:25" x14ac:dyDescent="0.25">
      <c r="A792" s="49"/>
      <c r="B792" s="50"/>
      <c r="C792" s="55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</row>
    <row r="793" spans="1:25" x14ac:dyDescent="0.25">
      <c r="A793" s="49"/>
      <c r="B793" s="50"/>
      <c r="C793" s="55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</row>
    <row r="794" spans="1:25" x14ac:dyDescent="0.25">
      <c r="A794" s="49"/>
      <c r="B794" s="50"/>
      <c r="C794" s="55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</row>
    <row r="795" spans="1:25" x14ac:dyDescent="0.25">
      <c r="A795" s="49"/>
      <c r="B795" s="50"/>
      <c r="C795" s="55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</row>
    <row r="796" spans="1:25" x14ac:dyDescent="0.25">
      <c r="A796" s="49"/>
      <c r="B796" s="50"/>
      <c r="C796" s="55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</row>
    <row r="797" spans="1:25" x14ac:dyDescent="0.25">
      <c r="A797" s="49"/>
      <c r="B797" s="50"/>
      <c r="C797" s="55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</row>
    <row r="798" spans="1:25" x14ac:dyDescent="0.25">
      <c r="A798" s="49"/>
      <c r="B798" s="50"/>
      <c r="C798" s="55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</row>
    <row r="799" spans="1:25" x14ac:dyDescent="0.25">
      <c r="A799" s="49"/>
      <c r="B799" s="50"/>
      <c r="C799" s="55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</row>
    <row r="800" spans="1:25" x14ac:dyDescent="0.25">
      <c r="A800" s="49"/>
      <c r="B800" s="50"/>
      <c r="C800" s="55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</row>
    <row r="801" spans="1:25" x14ac:dyDescent="0.25">
      <c r="A801" s="49"/>
      <c r="B801" s="50"/>
      <c r="C801" s="55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</row>
    <row r="802" spans="1:25" x14ac:dyDescent="0.25">
      <c r="A802" s="49"/>
      <c r="B802" s="50"/>
      <c r="C802" s="55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</row>
    <row r="803" spans="1:25" x14ac:dyDescent="0.25">
      <c r="A803" s="49"/>
      <c r="B803" s="50"/>
      <c r="C803" s="55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</row>
    <row r="804" spans="1:25" x14ac:dyDescent="0.25">
      <c r="A804" s="49"/>
      <c r="B804" s="50"/>
      <c r="C804" s="55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</row>
    <row r="805" spans="1:25" x14ac:dyDescent="0.25">
      <c r="A805" s="49"/>
      <c r="B805" s="50"/>
      <c r="C805" s="55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</row>
    <row r="806" spans="1:25" x14ac:dyDescent="0.25">
      <c r="A806" s="49"/>
      <c r="B806" s="50"/>
      <c r="C806" s="55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</row>
    <row r="807" spans="1:25" x14ac:dyDescent="0.25">
      <c r="A807" s="49"/>
      <c r="B807" s="50"/>
      <c r="C807" s="55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</row>
    <row r="808" spans="1:25" x14ac:dyDescent="0.25">
      <c r="A808" s="49"/>
      <c r="B808" s="50"/>
      <c r="C808" s="55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</row>
    <row r="809" spans="1:25" x14ac:dyDescent="0.25">
      <c r="A809" s="57"/>
      <c r="B809" s="50"/>
      <c r="C809" s="55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</row>
    <row r="810" spans="1:25" x14ac:dyDescent="0.25">
      <c r="A810" s="49"/>
      <c r="B810" s="50"/>
      <c r="C810" s="55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</row>
    <row r="811" spans="1:25" x14ac:dyDescent="0.25">
      <c r="A811" s="49"/>
      <c r="B811" s="50"/>
      <c r="C811" s="55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</row>
    <row r="812" spans="1:25" x14ac:dyDescent="0.25">
      <c r="A812" s="49"/>
      <c r="B812" s="50"/>
      <c r="C812" s="55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</row>
    <row r="813" spans="1:25" x14ac:dyDescent="0.25">
      <c r="A813" s="49"/>
      <c r="B813" s="50"/>
      <c r="C813" s="55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</row>
    <row r="814" spans="1:25" x14ac:dyDescent="0.25">
      <c r="A814" s="49"/>
      <c r="B814" s="50"/>
      <c r="C814" s="55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</row>
    <row r="815" spans="1:25" x14ac:dyDescent="0.25">
      <c r="A815" s="49"/>
      <c r="B815" s="50"/>
      <c r="C815" s="55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</row>
    <row r="816" spans="1:25" x14ac:dyDescent="0.25">
      <c r="A816" s="49"/>
      <c r="B816" s="50"/>
      <c r="C816" s="55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</row>
    <row r="817" spans="1:25" x14ac:dyDescent="0.25">
      <c r="A817" s="49"/>
      <c r="B817" s="50"/>
      <c r="C817" s="55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</row>
    <row r="818" spans="1:25" x14ac:dyDescent="0.25">
      <c r="A818" s="49"/>
      <c r="B818" s="50"/>
      <c r="C818" s="55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</row>
    <row r="819" spans="1:25" x14ac:dyDescent="0.25">
      <c r="A819" s="49"/>
      <c r="B819" s="50"/>
      <c r="C819" s="55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</row>
    <row r="820" spans="1:25" x14ac:dyDescent="0.25">
      <c r="A820" s="49"/>
      <c r="B820" s="50"/>
      <c r="C820" s="55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</row>
    <row r="821" spans="1:25" x14ac:dyDescent="0.25">
      <c r="A821" s="49"/>
      <c r="B821" s="50"/>
      <c r="C821" s="55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</row>
    <row r="822" spans="1:25" x14ac:dyDescent="0.25">
      <c r="A822" s="49"/>
      <c r="B822" s="50"/>
      <c r="C822" s="55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</row>
    <row r="823" spans="1:25" x14ac:dyDescent="0.25">
      <c r="A823" s="49"/>
      <c r="B823" s="50"/>
      <c r="C823" s="55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</row>
    <row r="824" spans="1:25" x14ac:dyDescent="0.25">
      <c r="A824" s="49"/>
      <c r="B824" s="50"/>
      <c r="C824" s="55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</row>
    <row r="825" spans="1:25" x14ac:dyDescent="0.25">
      <c r="A825" s="49"/>
      <c r="B825" s="50"/>
      <c r="C825" s="55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</row>
    <row r="826" spans="1:25" x14ac:dyDescent="0.25">
      <c r="A826" s="49"/>
      <c r="B826" s="50"/>
      <c r="C826" s="55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</row>
    <row r="827" spans="1:25" x14ac:dyDescent="0.25">
      <c r="A827" s="49"/>
      <c r="B827" s="50"/>
      <c r="C827" s="55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</row>
    <row r="828" spans="1:25" x14ac:dyDescent="0.25">
      <c r="A828" s="57"/>
      <c r="B828" s="50"/>
      <c r="C828" s="55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</row>
    <row r="829" spans="1:25" x14ac:dyDescent="0.25">
      <c r="A829" s="49"/>
      <c r="B829" s="50"/>
      <c r="C829" s="55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</row>
    <row r="830" spans="1:25" x14ac:dyDescent="0.25">
      <c r="A830" s="49"/>
      <c r="B830" s="50"/>
      <c r="C830" s="55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</row>
    <row r="831" spans="1:25" x14ac:dyDescent="0.25">
      <c r="A831" s="49"/>
      <c r="B831" s="50"/>
      <c r="C831" s="55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</row>
    <row r="832" spans="1:25" x14ac:dyDescent="0.25">
      <c r="A832" s="49"/>
      <c r="B832" s="50"/>
      <c r="C832" s="55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</row>
    <row r="833" spans="1:25" x14ac:dyDescent="0.25">
      <c r="A833" s="49"/>
      <c r="B833" s="50"/>
      <c r="C833" s="55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</row>
    <row r="834" spans="1:25" x14ac:dyDescent="0.25">
      <c r="A834" s="49"/>
      <c r="B834" s="50"/>
      <c r="C834" s="55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</row>
    <row r="835" spans="1:25" x14ac:dyDescent="0.25">
      <c r="A835" s="49"/>
      <c r="B835" s="50"/>
      <c r="C835" s="55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</row>
    <row r="836" spans="1:25" x14ac:dyDescent="0.25">
      <c r="A836" s="49"/>
      <c r="B836" s="50"/>
      <c r="C836" s="55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</row>
    <row r="837" spans="1:25" x14ac:dyDescent="0.25">
      <c r="A837" s="49"/>
      <c r="B837" s="50"/>
      <c r="C837" s="55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</row>
    <row r="838" spans="1:25" x14ac:dyDescent="0.25">
      <c r="A838" s="49"/>
      <c r="B838" s="50"/>
      <c r="C838" s="55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</row>
    <row r="839" spans="1:25" x14ac:dyDescent="0.25">
      <c r="A839" s="49"/>
      <c r="B839" s="50"/>
      <c r="C839" s="55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</row>
    <row r="840" spans="1:25" x14ac:dyDescent="0.25">
      <c r="A840" s="49"/>
      <c r="B840" s="50"/>
      <c r="C840" s="55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</row>
    <row r="841" spans="1:25" x14ac:dyDescent="0.25">
      <c r="A841" s="49"/>
      <c r="B841" s="50"/>
      <c r="C841" s="55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</row>
    <row r="842" spans="1:25" x14ac:dyDescent="0.25">
      <c r="A842" s="49"/>
      <c r="B842" s="50"/>
      <c r="C842" s="55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</row>
    <row r="843" spans="1:25" x14ac:dyDescent="0.25">
      <c r="A843" s="49"/>
      <c r="B843" s="50"/>
      <c r="C843" s="55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</row>
    <row r="844" spans="1:25" x14ac:dyDescent="0.25">
      <c r="A844" s="49"/>
      <c r="B844" s="50"/>
      <c r="C844" s="55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</row>
    <row r="845" spans="1:25" x14ac:dyDescent="0.25">
      <c r="A845" s="49"/>
      <c r="B845" s="50"/>
      <c r="C845" s="55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</row>
    <row r="846" spans="1:25" x14ac:dyDescent="0.25">
      <c r="A846" s="49"/>
      <c r="B846" s="50"/>
      <c r="C846" s="55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</row>
    <row r="847" spans="1:25" x14ac:dyDescent="0.25">
      <c r="A847" s="57"/>
      <c r="B847" s="50"/>
      <c r="C847" s="55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</row>
    <row r="848" spans="1:25" x14ac:dyDescent="0.25">
      <c r="A848" s="49"/>
      <c r="B848" s="50"/>
      <c r="C848" s="55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</row>
    <row r="849" spans="1:25" x14ac:dyDescent="0.25">
      <c r="A849" s="49"/>
      <c r="B849" s="50"/>
      <c r="C849" s="55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</row>
    <row r="850" spans="1:25" x14ac:dyDescent="0.25">
      <c r="A850" s="49"/>
      <c r="B850" s="50"/>
      <c r="C850" s="55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</row>
    <row r="851" spans="1:25" x14ac:dyDescent="0.25">
      <c r="A851" s="49"/>
      <c r="B851" s="50"/>
      <c r="C851" s="55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</row>
    <row r="852" spans="1:25" x14ac:dyDescent="0.25">
      <c r="A852" s="49"/>
      <c r="B852" s="50"/>
      <c r="C852" s="55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</row>
    <row r="853" spans="1:25" x14ac:dyDescent="0.25">
      <c r="A853" s="49"/>
      <c r="B853" s="50"/>
      <c r="C853" s="55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</row>
    <row r="854" spans="1:25" x14ac:dyDescent="0.25">
      <c r="A854" s="49"/>
      <c r="B854" s="50"/>
      <c r="C854" s="55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</row>
    <row r="855" spans="1:25" x14ac:dyDescent="0.25">
      <c r="A855" s="49"/>
      <c r="B855" s="50"/>
      <c r="C855" s="55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</row>
    <row r="856" spans="1:25" x14ac:dyDescent="0.25">
      <c r="A856" s="49"/>
      <c r="B856" s="50"/>
      <c r="C856" s="55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</row>
    <row r="857" spans="1:25" x14ac:dyDescent="0.25">
      <c r="A857" s="49"/>
      <c r="B857" s="50"/>
      <c r="C857" s="55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</row>
    <row r="858" spans="1:25" x14ac:dyDescent="0.25">
      <c r="A858" s="49"/>
      <c r="B858" s="50"/>
      <c r="C858" s="55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</row>
    <row r="859" spans="1:25" x14ac:dyDescent="0.25">
      <c r="A859" s="49"/>
      <c r="B859" s="50"/>
      <c r="C859" s="55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</row>
    <row r="860" spans="1:25" x14ac:dyDescent="0.25">
      <c r="A860" s="49"/>
      <c r="B860" s="50"/>
      <c r="C860" s="55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</row>
    <row r="861" spans="1:25" x14ac:dyDescent="0.25">
      <c r="A861" s="49"/>
      <c r="B861" s="50"/>
      <c r="C861" s="55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</row>
    <row r="862" spans="1:25" x14ac:dyDescent="0.25">
      <c r="A862" s="49"/>
      <c r="B862" s="50"/>
      <c r="C862" s="55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</row>
    <row r="863" spans="1:25" x14ac:dyDescent="0.25">
      <c r="A863" s="49"/>
      <c r="B863" s="50"/>
      <c r="C863" s="55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</row>
    <row r="864" spans="1:25" x14ac:dyDescent="0.25">
      <c r="A864" s="49"/>
      <c r="B864" s="50"/>
      <c r="C864" s="55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</row>
    <row r="865" spans="1:25" x14ac:dyDescent="0.25">
      <c r="A865" s="49"/>
      <c r="B865" s="50"/>
      <c r="C865" s="55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</row>
    <row r="866" spans="1:25" x14ac:dyDescent="0.25">
      <c r="A866" s="57"/>
      <c r="B866" s="50"/>
      <c r="C866" s="55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</row>
    <row r="867" spans="1:25" x14ac:dyDescent="0.25">
      <c r="A867" s="49"/>
      <c r="B867" s="50"/>
      <c r="C867" s="55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</row>
    <row r="868" spans="1:25" x14ac:dyDescent="0.25">
      <c r="A868" s="49"/>
      <c r="B868" s="50"/>
      <c r="C868" s="55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</row>
    <row r="869" spans="1:25" x14ac:dyDescent="0.25">
      <c r="C869" s="58"/>
    </row>
    <row r="870" spans="1:25" x14ac:dyDescent="0.25">
      <c r="C870" s="58"/>
    </row>
    <row r="871" spans="1:25" x14ac:dyDescent="0.25">
      <c r="C871" s="58"/>
    </row>
    <row r="872" spans="1:25" x14ac:dyDescent="0.25">
      <c r="C872" s="58"/>
    </row>
    <row r="873" spans="1:25" x14ac:dyDescent="0.25">
      <c r="C873" s="58"/>
    </row>
    <row r="874" spans="1:25" x14ac:dyDescent="0.25">
      <c r="C874" s="58"/>
    </row>
    <row r="875" spans="1:25" x14ac:dyDescent="0.25">
      <c r="C875" s="58"/>
    </row>
    <row r="876" spans="1:25" x14ac:dyDescent="0.25">
      <c r="C876" s="58"/>
    </row>
    <row r="877" spans="1:25" x14ac:dyDescent="0.25">
      <c r="C877" s="58"/>
    </row>
    <row r="878" spans="1:25" x14ac:dyDescent="0.25">
      <c r="C878" s="58"/>
    </row>
    <row r="879" spans="1:25" x14ac:dyDescent="0.25">
      <c r="C879" s="58"/>
    </row>
    <row r="880" spans="1:25" x14ac:dyDescent="0.25">
      <c r="C880" s="58"/>
    </row>
    <row r="881" spans="1:3" x14ac:dyDescent="0.25">
      <c r="C881" s="58"/>
    </row>
    <row r="882" spans="1:3" x14ac:dyDescent="0.25">
      <c r="C882" s="58"/>
    </row>
    <row r="883" spans="1:3" x14ac:dyDescent="0.25">
      <c r="C883" s="58"/>
    </row>
    <row r="884" spans="1:3" x14ac:dyDescent="0.25">
      <c r="C884" s="58"/>
    </row>
    <row r="885" spans="1:3" x14ac:dyDescent="0.25">
      <c r="A885" s="59"/>
      <c r="C885" s="58"/>
    </row>
    <row r="886" spans="1:3" x14ac:dyDescent="0.25">
      <c r="C886" s="58"/>
    </row>
    <row r="887" spans="1:3" x14ac:dyDescent="0.25">
      <c r="C887" s="58"/>
    </row>
    <row r="888" spans="1:3" x14ac:dyDescent="0.25">
      <c r="C888" s="58"/>
    </row>
    <row r="889" spans="1:3" x14ac:dyDescent="0.25">
      <c r="C889" s="58"/>
    </row>
    <row r="890" spans="1:3" x14ac:dyDescent="0.25">
      <c r="C890" s="58"/>
    </row>
    <row r="891" spans="1:3" x14ac:dyDescent="0.25">
      <c r="C891" s="58"/>
    </row>
    <row r="892" spans="1:3" x14ac:dyDescent="0.25">
      <c r="C892" s="58"/>
    </row>
    <row r="893" spans="1:3" x14ac:dyDescent="0.25">
      <c r="C893" s="58"/>
    </row>
    <row r="894" spans="1:3" x14ac:dyDescent="0.25">
      <c r="C894" s="58"/>
    </row>
    <row r="895" spans="1:3" x14ac:dyDescent="0.25">
      <c r="C895" s="58"/>
    </row>
    <row r="896" spans="1:3" x14ac:dyDescent="0.25">
      <c r="C896" s="58"/>
    </row>
    <row r="897" spans="1:3" x14ac:dyDescent="0.25">
      <c r="C897" s="58"/>
    </row>
    <row r="898" spans="1:3" x14ac:dyDescent="0.25">
      <c r="C898" s="58"/>
    </row>
    <row r="899" spans="1:3" x14ac:dyDescent="0.25">
      <c r="C899" s="58"/>
    </row>
    <row r="900" spans="1:3" x14ac:dyDescent="0.25">
      <c r="C900" s="58"/>
    </row>
    <row r="901" spans="1:3" x14ac:dyDescent="0.25">
      <c r="C901" s="58"/>
    </row>
    <row r="902" spans="1:3" x14ac:dyDescent="0.25">
      <c r="C902" s="58"/>
    </row>
    <row r="903" spans="1:3" x14ac:dyDescent="0.25">
      <c r="C903" s="58"/>
    </row>
    <row r="904" spans="1:3" x14ac:dyDescent="0.25">
      <c r="A904" s="59"/>
      <c r="C904" s="58"/>
    </row>
    <row r="905" spans="1:3" x14ac:dyDescent="0.25">
      <c r="C905" s="58"/>
    </row>
    <row r="906" spans="1:3" x14ac:dyDescent="0.25">
      <c r="C906" s="58"/>
    </row>
    <row r="907" spans="1:3" x14ac:dyDescent="0.25">
      <c r="C907" s="58"/>
    </row>
    <row r="908" spans="1:3" x14ac:dyDescent="0.25">
      <c r="C908" s="58"/>
    </row>
    <row r="909" spans="1:3" x14ac:dyDescent="0.25">
      <c r="C909" s="58"/>
    </row>
    <row r="910" spans="1:3" x14ac:dyDescent="0.25">
      <c r="C910" s="58"/>
    </row>
    <row r="911" spans="1:3" x14ac:dyDescent="0.25">
      <c r="C911" s="58"/>
    </row>
    <row r="912" spans="1:3" x14ac:dyDescent="0.25">
      <c r="C912" s="58"/>
    </row>
    <row r="913" spans="1:3" x14ac:dyDescent="0.25">
      <c r="C913" s="58"/>
    </row>
    <row r="914" spans="1:3" x14ac:dyDescent="0.25">
      <c r="C914" s="58"/>
    </row>
    <row r="915" spans="1:3" x14ac:dyDescent="0.25">
      <c r="C915" s="58"/>
    </row>
    <row r="916" spans="1:3" x14ac:dyDescent="0.25">
      <c r="C916" s="58"/>
    </row>
    <row r="917" spans="1:3" x14ac:dyDescent="0.25">
      <c r="C917" s="58"/>
    </row>
    <row r="918" spans="1:3" x14ac:dyDescent="0.25">
      <c r="C918" s="58"/>
    </row>
    <row r="919" spans="1:3" x14ac:dyDescent="0.25">
      <c r="C919" s="58"/>
    </row>
    <row r="920" spans="1:3" x14ac:dyDescent="0.25">
      <c r="C920" s="58"/>
    </row>
    <row r="921" spans="1:3" x14ac:dyDescent="0.25">
      <c r="C921" s="58"/>
    </row>
    <row r="922" spans="1:3" x14ac:dyDescent="0.25">
      <c r="C922" s="58"/>
    </row>
    <row r="923" spans="1:3" x14ac:dyDescent="0.25">
      <c r="A923" s="59"/>
      <c r="C923" s="58"/>
    </row>
    <row r="924" spans="1:3" x14ac:dyDescent="0.25">
      <c r="C924" s="58"/>
    </row>
    <row r="925" spans="1:3" x14ac:dyDescent="0.25">
      <c r="C925" s="58"/>
    </row>
    <row r="926" spans="1:3" x14ac:dyDescent="0.25">
      <c r="C926" s="58"/>
    </row>
    <row r="927" spans="1:3" x14ac:dyDescent="0.25">
      <c r="C927" s="58"/>
    </row>
    <row r="928" spans="1:3" x14ac:dyDescent="0.25">
      <c r="C928" s="58"/>
    </row>
    <row r="929" spans="1:3" x14ac:dyDescent="0.25">
      <c r="C929" s="58"/>
    </row>
    <row r="930" spans="1:3" x14ac:dyDescent="0.25">
      <c r="C930" s="58"/>
    </row>
    <row r="931" spans="1:3" x14ac:dyDescent="0.25">
      <c r="C931" s="58"/>
    </row>
    <row r="932" spans="1:3" x14ac:dyDescent="0.25">
      <c r="C932" s="58"/>
    </row>
    <row r="933" spans="1:3" x14ac:dyDescent="0.25">
      <c r="C933" s="58"/>
    </row>
    <row r="934" spans="1:3" x14ac:dyDescent="0.25">
      <c r="C934" s="58"/>
    </row>
    <row r="935" spans="1:3" x14ac:dyDescent="0.25">
      <c r="C935" s="58"/>
    </row>
    <row r="936" spans="1:3" x14ac:dyDescent="0.25">
      <c r="C936" s="58"/>
    </row>
    <row r="937" spans="1:3" x14ac:dyDescent="0.25">
      <c r="C937" s="58"/>
    </row>
    <row r="938" spans="1:3" x14ac:dyDescent="0.25">
      <c r="C938" s="58"/>
    </row>
    <row r="939" spans="1:3" x14ac:dyDescent="0.25">
      <c r="C939" s="58"/>
    </row>
    <row r="940" spans="1:3" x14ac:dyDescent="0.25">
      <c r="C940" s="58"/>
    </row>
    <row r="941" spans="1:3" x14ac:dyDescent="0.25">
      <c r="C941" s="58"/>
    </row>
    <row r="942" spans="1:3" x14ac:dyDescent="0.25">
      <c r="A942" s="59"/>
      <c r="C942" s="58"/>
    </row>
    <row r="943" spans="1:3" x14ac:dyDescent="0.25">
      <c r="C943" s="58"/>
    </row>
    <row r="944" spans="1:3" x14ac:dyDescent="0.25">
      <c r="C944" s="58"/>
    </row>
    <row r="945" spans="3:3" x14ac:dyDescent="0.25">
      <c r="C945" s="58"/>
    </row>
    <row r="946" spans="3:3" x14ac:dyDescent="0.25">
      <c r="C946" s="58"/>
    </row>
    <row r="947" spans="3:3" x14ac:dyDescent="0.25">
      <c r="C947" s="58"/>
    </row>
    <row r="948" spans="3:3" x14ac:dyDescent="0.25">
      <c r="C948" s="58"/>
    </row>
    <row r="949" spans="3:3" x14ac:dyDescent="0.25">
      <c r="C949" s="58"/>
    </row>
    <row r="950" spans="3:3" x14ac:dyDescent="0.25">
      <c r="C950" s="58"/>
    </row>
    <row r="951" spans="3:3" x14ac:dyDescent="0.25">
      <c r="C951" s="58"/>
    </row>
    <row r="952" spans="3:3" x14ac:dyDescent="0.25">
      <c r="C952" s="58"/>
    </row>
    <row r="953" spans="3:3" x14ac:dyDescent="0.25">
      <c r="C953" s="58"/>
    </row>
    <row r="954" spans="3:3" x14ac:dyDescent="0.25">
      <c r="C954" s="58"/>
    </row>
    <row r="955" spans="3:3" x14ac:dyDescent="0.25">
      <c r="C955" s="58"/>
    </row>
    <row r="956" spans="3:3" x14ac:dyDescent="0.25">
      <c r="C956" s="58"/>
    </row>
    <row r="957" spans="3:3" x14ac:dyDescent="0.25">
      <c r="C957" s="58"/>
    </row>
    <row r="958" spans="3:3" x14ac:dyDescent="0.25">
      <c r="C958" s="58"/>
    </row>
    <row r="959" spans="3:3" x14ac:dyDescent="0.25">
      <c r="C959" s="58"/>
    </row>
    <row r="960" spans="3:3" x14ac:dyDescent="0.25">
      <c r="C960" s="58"/>
    </row>
    <row r="961" spans="1:3" x14ac:dyDescent="0.25">
      <c r="A961" s="59"/>
      <c r="C961" s="58"/>
    </row>
    <row r="962" spans="1:3" x14ac:dyDescent="0.25">
      <c r="C962" s="58"/>
    </row>
    <row r="963" spans="1:3" x14ac:dyDescent="0.25">
      <c r="C963" s="58"/>
    </row>
    <row r="964" spans="1:3" x14ac:dyDescent="0.25">
      <c r="C964" s="58"/>
    </row>
    <row r="965" spans="1:3" x14ac:dyDescent="0.25">
      <c r="C965" s="58"/>
    </row>
    <row r="966" spans="1:3" x14ac:dyDescent="0.25">
      <c r="C966" s="58"/>
    </row>
    <row r="967" spans="1:3" x14ac:dyDescent="0.25">
      <c r="C967" s="58"/>
    </row>
    <row r="968" spans="1:3" x14ac:dyDescent="0.25">
      <c r="C968" s="58"/>
    </row>
    <row r="969" spans="1:3" x14ac:dyDescent="0.25">
      <c r="C969" s="58"/>
    </row>
    <row r="970" spans="1:3" x14ac:dyDescent="0.25">
      <c r="C970" s="58"/>
    </row>
    <row r="971" spans="1:3" x14ac:dyDescent="0.25">
      <c r="C971" s="58"/>
    </row>
    <row r="972" spans="1:3" x14ac:dyDescent="0.25">
      <c r="C972" s="58"/>
    </row>
    <row r="973" spans="1:3" x14ac:dyDescent="0.25">
      <c r="C973" s="58"/>
    </row>
    <row r="974" spans="1:3" x14ac:dyDescent="0.25">
      <c r="C974" s="58"/>
    </row>
    <row r="975" spans="1:3" x14ac:dyDescent="0.25">
      <c r="C975" s="58"/>
    </row>
    <row r="976" spans="1:3" x14ac:dyDescent="0.25">
      <c r="C976" s="58"/>
    </row>
    <row r="977" spans="1:3" x14ac:dyDescent="0.25">
      <c r="C977" s="58"/>
    </row>
    <row r="978" spans="1:3" x14ac:dyDescent="0.25">
      <c r="C978" s="58"/>
    </row>
    <row r="979" spans="1:3" x14ac:dyDescent="0.25">
      <c r="C979" s="58"/>
    </row>
    <row r="980" spans="1:3" x14ac:dyDescent="0.25">
      <c r="A980" s="59"/>
      <c r="C980" s="58"/>
    </row>
    <row r="981" spans="1:3" x14ac:dyDescent="0.25">
      <c r="C981" s="58"/>
    </row>
    <row r="982" spans="1:3" x14ac:dyDescent="0.25">
      <c r="C982" s="58"/>
    </row>
    <row r="983" spans="1:3" x14ac:dyDescent="0.25">
      <c r="C983" s="58"/>
    </row>
    <row r="984" spans="1:3" x14ac:dyDescent="0.25">
      <c r="C984" s="58"/>
    </row>
    <row r="985" spans="1:3" x14ac:dyDescent="0.25">
      <c r="C985" s="58"/>
    </row>
    <row r="986" spans="1:3" x14ac:dyDescent="0.25">
      <c r="C986" s="58"/>
    </row>
    <row r="987" spans="1:3" x14ac:dyDescent="0.25">
      <c r="C987" s="58"/>
    </row>
    <row r="988" spans="1:3" x14ac:dyDescent="0.25">
      <c r="C988" s="58"/>
    </row>
    <row r="989" spans="1:3" x14ac:dyDescent="0.25">
      <c r="C989" s="58"/>
    </row>
    <row r="990" spans="1:3" x14ac:dyDescent="0.25">
      <c r="C990" s="58"/>
    </row>
    <row r="991" spans="1:3" x14ac:dyDescent="0.25">
      <c r="C991" s="58"/>
    </row>
    <row r="992" spans="1:3" x14ac:dyDescent="0.25">
      <c r="C992" s="58"/>
    </row>
    <row r="993" spans="1:3" x14ac:dyDescent="0.25">
      <c r="C993" s="58"/>
    </row>
    <row r="994" spans="1:3" x14ac:dyDescent="0.25">
      <c r="C994" s="58"/>
    </row>
    <row r="995" spans="1:3" x14ac:dyDescent="0.25">
      <c r="C995" s="58"/>
    </row>
    <row r="996" spans="1:3" x14ac:dyDescent="0.25">
      <c r="C996" s="58"/>
    </row>
    <row r="997" spans="1:3" x14ac:dyDescent="0.25">
      <c r="C997" s="58"/>
    </row>
    <row r="998" spans="1:3" x14ac:dyDescent="0.25">
      <c r="C998" s="58"/>
    </row>
    <row r="999" spans="1:3" x14ac:dyDescent="0.25">
      <c r="A999" s="59"/>
      <c r="C999" s="58"/>
    </row>
    <row r="1000" spans="1:3" x14ac:dyDescent="0.25">
      <c r="C1000" s="58"/>
    </row>
    <row r="1001" spans="1:3" x14ac:dyDescent="0.25">
      <c r="C1001" s="58"/>
    </row>
    <row r="1002" spans="1:3" x14ac:dyDescent="0.25">
      <c r="C1002" s="58"/>
    </row>
    <row r="1003" spans="1:3" x14ac:dyDescent="0.25">
      <c r="C1003" s="58"/>
    </row>
    <row r="1004" spans="1:3" x14ac:dyDescent="0.25">
      <c r="C1004" s="58"/>
    </row>
    <row r="1005" spans="1:3" x14ac:dyDescent="0.25">
      <c r="C1005" s="58"/>
    </row>
    <row r="1006" spans="1:3" x14ac:dyDescent="0.25">
      <c r="C1006" s="58"/>
    </row>
    <row r="1007" spans="1:3" x14ac:dyDescent="0.25">
      <c r="C1007" s="58"/>
    </row>
    <row r="1008" spans="1:3" x14ac:dyDescent="0.25">
      <c r="C1008" s="58"/>
    </row>
    <row r="1009" spans="1:3" x14ac:dyDescent="0.25">
      <c r="C1009" s="58"/>
    </row>
    <row r="1010" spans="1:3" x14ac:dyDescent="0.25">
      <c r="C1010" s="58"/>
    </row>
    <row r="1011" spans="1:3" x14ac:dyDescent="0.25">
      <c r="C1011" s="58"/>
    </row>
    <row r="1012" spans="1:3" x14ac:dyDescent="0.25">
      <c r="C1012" s="58"/>
    </row>
    <row r="1013" spans="1:3" x14ac:dyDescent="0.25">
      <c r="C1013" s="58"/>
    </row>
    <row r="1014" spans="1:3" x14ac:dyDescent="0.25">
      <c r="C1014" s="58"/>
    </row>
    <row r="1015" spans="1:3" x14ac:dyDescent="0.25">
      <c r="C1015" s="58"/>
    </row>
    <row r="1016" spans="1:3" x14ac:dyDescent="0.25">
      <c r="C1016" s="58"/>
    </row>
    <row r="1017" spans="1:3" x14ac:dyDescent="0.25">
      <c r="C1017" s="58"/>
    </row>
    <row r="1018" spans="1:3" x14ac:dyDescent="0.25">
      <c r="A1018" s="59"/>
      <c r="C1018" s="58"/>
    </row>
    <row r="1019" spans="1:3" x14ac:dyDescent="0.25">
      <c r="C1019" s="58"/>
    </row>
    <row r="1020" spans="1:3" x14ac:dyDescent="0.25">
      <c r="C1020" s="58"/>
    </row>
    <row r="1021" spans="1:3" x14ac:dyDescent="0.25">
      <c r="C1021" s="58"/>
    </row>
    <row r="1022" spans="1:3" x14ac:dyDescent="0.25">
      <c r="C1022" s="58"/>
    </row>
    <row r="1023" spans="1:3" x14ac:dyDescent="0.25">
      <c r="C1023" s="58"/>
    </row>
    <row r="1024" spans="1:3" x14ac:dyDescent="0.25">
      <c r="C1024" s="58"/>
    </row>
    <row r="1025" spans="1:3" x14ac:dyDescent="0.25">
      <c r="C1025" s="58"/>
    </row>
    <row r="1026" spans="1:3" x14ac:dyDescent="0.25">
      <c r="C1026" s="58"/>
    </row>
    <row r="1027" spans="1:3" x14ac:dyDescent="0.25">
      <c r="C1027" s="58"/>
    </row>
    <row r="1028" spans="1:3" x14ac:dyDescent="0.25">
      <c r="C1028" s="58"/>
    </row>
    <row r="1029" spans="1:3" x14ac:dyDescent="0.25">
      <c r="C1029" s="58"/>
    </row>
    <row r="1030" spans="1:3" x14ac:dyDescent="0.25">
      <c r="C1030" s="58"/>
    </row>
    <row r="1031" spans="1:3" x14ac:dyDescent="0.25">
      <c r="C1031" s="58"/>
    </row>
    <row r="1032" spans="1:3" x14ac:dyDescent="0.25">
      <c r="C1032" s="58"/>
    </row>
    <row r="1033" spans="1:3" x14ac:dyDescent="0.25">
      <c r="C1033" s="58"/>
    </row>
    <row r="1034" spans="1:3" x14ac:dyDescent="0.25">
      <c r="C1034" s="58"/>
    </row>
    <row r="1035" spans="1:3" x14ac:dyDescent="0.25">
      <c r="C1035" s="58"/>
    </row>
    <row r="1036" spans="1:3" x14ac:dyDescent="0.25">
      <c r="C1036" s="58"/>
    </row>
    <row r="1037" spans="1:3" x14ac:dyDescent="0.25">
      <c r="A1037" s="59"/>
      <c r="C1037" s="58"/>
    </row>
    <row r="1038" spans="1:3" x14ac:dyDescent="0.25">
      <c r="C1038" s="58"/>
    </row>
    <row r="1039" spans="1:3" x14ac:dyDescent="0.25">
      <c r="C1039" s="58"/>
    </row>
    <row r="1040" spans="1:3" x14ac:dyDescent="0.25">
      <c r="C1040" s="58"/>
    </row>
    <row r="1041" spans="1:3" x14ac:dyDescent="0.25">
      <c r="C1041" s="58"/>
    </row>
    <row r="1042" spans="1:3" x14ac:dyDescent="0.25">
      <c r="C1042" s="58"/>
    </row>
    <row r="1043" spans="1:3" x14ac:dyDescent="0.25">
      <c r="C1043" s="58"/>
    </row>
    <row r="1044" spans="1:3" x14ac:dyDescent="0.25">
      <c r="C1044" s="58"/>
    </row>
    <row r="1045" spans="1:3" x14ac:dyDescent="0.25">
      <c r="C1045" s="58"/>
    </row>
    <row r="1046" spans="1:3" x14ac:dyDescent="0.25">
      <c r="C1046" s="58"/>
    </row>
    <row r="1047" spans="1:3" x14ac:dyDescent="0.25">
      <c r="C1047" s="58"/>
    </row>
    <row r="1048" spans="1:3" x14ac:dyDescent="0.25">
      <c r="C1048" s="58"/>
    </row>
    <row r="1049" spans="1:3" x14ac:dyDescent="0.25">
      <c r="C1049" s="58"/>
    </row>
    <row r="1050" spans="1:3" x14ac:dyDescent="0.25">
      <c r="C1050" s="58"/>
    </row>
    <row r="1051" spans="1:3" x14ac:dyDescent="0.25">
      <c r="C1051" s="58"/>
    </row>
    <row r="1052" spans="1:3" x14ac:dyDescent="0.25">
      <c r="C1052" s="58"/>
    </row>
    <row r="1053" spans="1:3" x14ac:dyDescent="0.25">
      <c r="C1053" s="58"/>
    </row>
    <row r="1054" spans="1:3" x14ac:dyDescent="0.25">
      <c r="C1054" s="58"/>
    </row>
    <row r="1055" spans="1:3" x14ac:dyDescent="0.25">
      <c r="C1055" s="58"/>
    </row>
    <row r="1056" spans="1:3" x14ac:dyDescent="0.25">
      <c r="A1056" s="59"/>
      <c r="C1056" s="58"/>
    </row>
    <row r="1057" spans="3:3" x14ac:dyDescent="0.25">
      <c r="C1057" s="58"/>
    </row>
    <row r="1058" spans="3:3" x14ac:dyDescent="0.25">
      <c r="C1058" s="58"/>
    </row>
    <row r="1059" spans="3:3" x14ac:dyDescent="0.25">
      <c r="C1059" s="58"/>
    </row>
    <row r="1060" spans="3:3" x14ac:dyDescent="0.25">
      <c r="C1060" s="58"/>
    </row>
    <row r="1061" spans="3:3" x14ac:dyDescent="0.25">
      <c r="C1061" s="58"/>
    </row>
    <row r="1062" spans="3:3" x14ac:dyDescent="0.25">
      <c r="C1062" s="58"/>
    </row>
    <row r="1063" spans="3:3" x14ac:dyDescent="0.25">
      <c r="C1063" s="58"/>
    </row>
    <row r="1064" spans="3:3" x14ac:dyDescent="0.25">
      <c r="C1064" s="58"/>
    </row>
    <row r="1065" spans="3:3" x14ac:dyDescent="0.25">
      <c r="C1065" s="58"/>
    </row>
    <row r="1066" spans="3:3" x14ac:dyDescent="0.25">
      <c r="C1066" s="58"/>
    </row>
    <row r="1067" spans="3:3" x14ac:dyDescent="0.25">
      <c r="C1067" s="58"/>
    </row>
    <row r="1068" spans="3:3" x14ac:dyDescent="0.25">
      <c r="C1068" s="58"/>
    </row>
    <row r="1069" spans="3:3" x14ac:dyDescent="0.25">
      <c r="C1069" s="58"/>
    </row>
    <row r="1070" spans="3:3" x14ac:dyDescent="0.25">
      <c r="C1070" s="58"/>
    </row>
    <row r="1071" spans="3:3" x14ac:dyDescent="0.25">
      <c r="C1071" s="58"/>
    </row>
    <row r="1072" spans="3:3" x14ac:dyDescent="0.25">
      <c r="C1072" s="58"/>
    </row>
    <row r="1073" spans="1:3" x14ac:dyDescent="0.25">
      <c r="C1073" s="58"/>
    </row>
    <row r="1074" spans="1:3" x14ac:dyDescent="0.25">
      <c r="C1074" s="58"/>
    </row>
    <row r="1075" spans="1:3" x14ac:dyDescent="0.25">
      <c r="A1075" s="59"/>
      <c r="C1075" s="58"/>
    </row>
    <row r="1076" spans="1:3" x14ac:dyDescent="0.25">
      <c r="C1076" s="58"/>
    </row>
    <row r="1077" spans="1:3" x14ac:dyDescent="0.25">
      <c r="C1077" s="58"/>
    </row>
    <row r="1078" spans="1:3" x14ac:dyDescent="0.25">
      <c r="C1078" s="58"/>
    </row>
    <row r="1079" spans="1:3" x14ac:dyDescent="0.25">
      <c r="C1079" s="58"/>
    </row>
    <row r="1080" spans="1:3" x14ac:dyDescent="0.25">
      <c r="C1080" s="58"/>
    </row>
    <row r="1081" spans="1:3" x14ac:dyDescent="0.25">
      <c r="C1081" s="58"/>
    </row>
    <row r="1082" spans="1:3" x14ac:dyDescent="0.25">
      <c r="C1082" s="58"/>
    </row>
    <row r="1083" spans="1:3" x14ac:dyDescent="0.25">
      <c r="C1083" s="58"/>
    </row>
    <row r="1084" spans="1:3" x14ac:dyDescent="0.25">
      <c r="C1084" s="58"/>
    </row>
    <row r="1085" spans="1:3" x14ac:dyDescent="0.25">
      <c r="C1085" s="58"/>
    </row>
    <row r="1086" spans="1:3" x14ac:dyDescent="0.25">
      <c r="C1086" s="58"/>
    </row>
    <row r="1087" spans="1:3" x14ac:dyDescent="0.25">
      <c r="C1087" s="58"/>
    </row>
    <row r="1088" spans="1:3" x14ac:dyDescent="0.25">
      <c r="C1088" s="58"/>
    </row>
    <row r="1089" spans="1:3" x14ac:dyDescent="0.25">
      <c r="C1089" s="58"/>
    </row>
    <row r="1090" spans="1:3" x14ac:dyDescent="0.25">
      <c r="C1090" s="58"/>
    </row>
    <row r="1091" spans="1:3" x14ac:dyDescent="0.25">
      <c r="C1091" s="58"/>
    </row>
    <row r="1092" spans="1:3" x14ac:dyDescent="0.25">
      <c r="C1092" s="58"/>
    </row>
    <row r="1093" spans="1:3" x14ac:dyDescent="0.25">
      <c r="C1093" s="58"/>
    </row>
    <row r="1094" spans="1:3" x14ac:dyDescent="0.25">
      <c r="A1094" s="59"/>
      <c r="C1094" s="58"/>
    </row>
    <row r="1095" spans="1:3" x14ac:dyDescent="0.25">
      <c r="C1095" s="58"/>
    </row>
    <row r="1096" spans="1:3" x14ac:dyDescent="0.25">
      <c r="C1096" s="58"/>
    </row>
    <row r="1097" spans="1:3" x14ac:dyDescent="0.25">
      <c r="C1097" s="58"/>
    </row>
    <row r="1098" spans="1:3" x14ac:dyDescent="0.25">
      <c r="C1098" s="58"/>
    </row>
    <row r="1099" spans="1:3" x14ac:dyDescent="0.25">
      <c r="C1099" s="58"/>
    </row>
    <row r="1100" spans="1:3" x14ac:dyDescent="0.25">
      <c r="C1100" s="58"/>
    </row>
    <row r="1101" spans="1:3" x14ac:dyDescent="0.25">
      <c r="C1101" s="58"/>
    </row>
    <row r="1102" spans="1:3" x14ac:dyDescent="0.25">
      <c r="C1102" s="58"/>
    </row>
    <row r="1103" spans="1:3" x14ac:dyDescent="0.25">
      <c r="C1103" s="58"/>
    </row>
    <row r="1104" spans="1:3" x14ac:dyDescent="0.25">
      <c r="C1104" s="58"/>
    </row>
    <row r="1105" spans="1:3" x14ac:dyDescent="0.25">
      <c r="C1105" s="58"/>
    </row>
    <row r="1106" spans="1:3" x14ac:dyDescent="0.25">
      <c r="C1106" s="58"/>
    </row>
    <row r="1107" spans="1:3" x14ac:dyDescent="0.25">
      <c r="C1107" s="58"/>
    </row>
    <row r="1108" spans="1:3" x14ac:dyDescent="0.25">
      <c r="C1108" s="58"/>
    </row>
    <row r="1109" spans="1:3" x14ac:dyDescent="0.25">
      <c r="C1109" s="58"/>
    </row>
    <row r="1110" spans="1:3" x14ac:dyDescent="0.25">
      <c r="C1110" s="58"/>
    </row>
    <row r="1111" spans="1:3" x14ac:dyDescent="0.25">
      <c r="C1111" s="58"/>
    </row>
    <row r="1112" spans="1:3" x14ac:dyDescent="0.25">
      <c r="C1112" s="58"/>
    </row>
    <row r="1113" spans="1:3" x14ac:dyDescent="0.25">
      <c r="A1113" s="59"/>
      <c r="C1113" s="58"/>
    </row>
    <row r="1114" spans="1:3" x14ac:dyDescent="0.25">
      <c r="C1114" s="58"/>
    </row>
    <row r="1115" spans="1:3" x14ac:dyDescent="0.25">
      <c r="C1115" s="58"/>
    </row>
    <row r="1116" spans="1:3" x14ac:dyDescent="0.25">
      <c r="C1116" s="58"/>
    </row>
    <row r="1117" spans="1:3" x14ac:dyDescent="0.25">
      <c r="C1117" s="58"/>
    </row>
    <row r="1118" spans="1:3" x14ac:dyDescent="0.25">
      <c r="C1118" s="58"/>
    </row>
    <row r="1119" spans="1:3" x14ac:dyDescent="0.25">
      <c r="C1119" s="58"/>
    </row>
    <row r="1120" spans="1:3" x14ac:dyDescent="0.25">
      <c r="C1120" s="58"/>
    </row>
    <row r="1121" spans="1:3" x14ac:dyDescent="0.25">
      <c r="C1121" s="58"/>
    </row>
    <row r="1122" spans="1:3" x14ac:dyDescent="0.25">
      <c r="C1122" s="58"/>
    </row>
    <row r="1123" spans="1:3" x14ac:dyDescent="0.25">
      <c r="C1123" s="58"/>
    </row>
    <row r="1124" spans="1:3" x14ac:dyDescent="0.25">
      <c r="C1124" s="58"/>
    </row>
    <row r="1125" spans="1:3" x14ac:dyDescent="0.25">
      <c r="C1125" s="58"/>
    </row>
    <row r="1126" spans="1:3" x14ac:dyDescent="0.25">
      <c r="C1126" s="58"/>
    </row>
    <row r="1127" spans="1:3" x14ac:dyDescent="0.25">
      <c r="C1127" s="58"/>
    </row>
    <row r="1128" spans="1:3" x14ac:dyDescent="0.25">
      <c r="C1128" s="58"/>
    </row>
    <row r="1129" spans="1:3" x14ac:dyDescent="0.25">
      <c r="C1129" s="58"/>
    </row>
    <row r="1130" spans="1:3" x14ac:dyDescent="0.25">
      <c r="C1130" s="58"/>
    </row>
    <row r="1131" spans="1:3" x14ac:dyDescent="0.25">
      <c r="C1131" s="58"/>
    </row>
    <row r="1132" spans="1:3" x14ac:dyDescent="0.25">
      <c r="A1132" s="59"/>
      <c r="C1132" s="58"/>
    </row>
    <row r="1133" spans="1:3" x14ac:dyDescent="0.25">
      <c r="C1133" s="58"/>
    </row>
    <row r="1134" spans="1:3" x14ac:dyDescent="0.25">
      <c r="C1134" s="58"/>
    </row>
    <row r="1135" spans="1:3" x14ac:dyDescent="0.25">
      <c r="C1135" s="58"/>
    </row>
    <row r="1136" spans="1:3" x14ac:dyDescent="0.25">
      <c r="C1136" s="58"/>
    </row>
    <row r="1137" spans="1:3" x14ac:dyDescent="0.25">
      <c r="C1137" s="58"/>
    </row>
    <row r="1138" spans="1:3" x14ac:dyDescent="0.25">
      <c r="C1138" s="58"/>
    </row>
    <row r="1139" spans="1:3" x14ac:dyDescent="0.25">
      <c r="C1139" s="58"/>
    </row>
    <row r="1140" spans="1:3" x14ac:dyDescent="0.25">
      <c r="C1140" s="58"/>
    </row>
    <row r="1141" spans="1:3" x14ac:dyDescent="0.25">
      <c r="C1141" s="58"/>
    </row>
    <row r="1142" spans="1:3" x14ac:dyDescent="0.25">
      <c r="C1142" s="58"/>
    </row>
    <row r="1143" spans="1:3" x14ac:dyDescent="0.25">
      <c r="C1143" s="58"/>
    </row>
    <row r="1144" spans="1:3" x14ac:dyDescent="0.25">
      <c r="C1144" s="58"/>
    </row>
    <row r="1145" spans="1:3" x14ac:dyDescent="0.25">
      <c r="C1145" s="58"/>
    </row>
    <row r="1146" spans="1:3" x14ac:dyDescent="0.25">
      <c r="C1146" s="58"/>
    </row>
    <row r="1147" spans="1:3" x14ac:dyDescent="0.25">
      <c r="C1147" s="58"/>
    </row>
    <row r="1148" spans="1:3" x14ac:dyDescent="0.25">
      <c r="C1148" s="58"/>
    </row>
    <row r="1149" spans="1:3" x14ac:dyDescent="0.25">
      <c r="C1149" s="58"/>
    </row>
    <row r="1150" spans="1:3" x14ac:dyDescent="0.25">
      <c r="C1150" s="58"/>
    </row>
    <row r="1151" spans="1:3" x14ac:dyDescent="0.25">
      <c r="A1151" s="59"/>
      <c r="C1151" s="58"/>
    </row>
    <row r="1152" spans="1:3" x14ac:dyDescent="0.25">
      <c r="C1152" s="58"/>
    </row>
    <row r="1153" spans="3:3" x14ac:dyDescent="0.25">
      <c r="C1153" s="58"/>
    </row>
    <row r="1154" spans="3:3" x14ac:dyDescent="0.25">
      <c r="C1154" s="58"/>
    </row>
    <row r="1155" spans="3:3" x14ac:dyDescent="0.25">
      <c r="C1155" s="58"/>
    </row>
    <row r="1156" spans="3:3" x14ac:dyDescent="0.25">
      <c r="C1156" s="58"/>
    </row>
    <row r="1157" spans="3:3" x14ac:dyDescent="0.25">
      <c r="C1157" s="58"/>
    </row>
    <row r="1158" spans="3:3" x14ac:dyDescent="0.25">
      <c r="C1158" s="58"/>
    </row>
    <row r="1159" spans="3:3" x14ac:dyDescent="0.25">
      <c r="C1159" s="58"/>
    </row>
    <row r="1160" spans="3:3" x14ac:dyDescent="0.25">
      <c r="C1160" s="58"/>
    </row>
    <row r="1161" spans="3:3" x14ac:dyDescent="0.25">
      <c r="C1161" s="58"/>
    </row>
    <row r="1162" spans="3:3" x14ac:dyDescent="0.25">
      <c r="C1162" s="58"/>
    </row>
    <row r="1163" spans="3:3" x14ac:dyDescent="0.25">
      <c r="C1163" s="58"/>
    </row>
    <row r="1164" spans="3:3" x14ac:dyDescent="0.25">
      <c r="C1164" s="58"/>
    </row>
    <row r="1165" spans="3:3" x14ac:dyDescent="0.25">
      <c r="C1165" s="58"/>
    </row>
    <row r="1166" spans="3:3" x14ac:dyDescent="0.25">
      <c r="C1166" s="58"/>
    </row>
    <row r="1167" spans="3:3" x14ac:dyDescent="0.25">
      <c r="C1167" s="58"/>
    </row>
    <row r="1168" spans="3:3" x14ac:dyDescent="0.25">
      <c r="C1168" s="58"/>
    </row>
    <row r="1169" spans="1:3" x14ac:dyDescent="0.25">
      <c r="C1169" s="58"/>
    </row>
    <row r="1170" spans="1:3" x14ac:dyDescent="0.25">
      <c r="A1170" s="59"/>
      <c r="C1170" s="58"/>
    </row>
    <row r="1171" spans="1:3" x14ac:dyDescent="0.25">
      <c r="C1171" s="58"/>
    </row>
    <row r="1172" spans="1:3" x14ac:dyDescent="0.25">
      <c r="C1172" s="58"/>
    </row>
    <row r="1173" spans="1:3" x14ac:dyDescent="0.25">
      <c r="C1173" s="58"/>
    </row>
    <row r="1174" spans="1:3" x14ac:dyDescent="0.25">
      <c r="C1174" s="58"/>
    </row>
    <row r="1175" spans="1:3" x14ac:dyDescent="0.25">
      <c r="C1175" s="58"/>
    </row>
    <row r="1176" spans="1:3" x14ac:dyDescent="0.25">
      <c r="C1176" s="58"/>
    </row>
    <row r="1177" spans="1:3" x14ac:dyDescent="0.25">
      <c r="C1177" s="58"/>
    </row>
    <row r="1178" spans="1:3" x14ac:dyDescent="0.25">
      <c r="C1178" s="58"/>
    </row>
    <row r="1179" spans="1:3" x14ac:dyDescent="0.25">
      <c r="C1179" s="58"/>
    </row>
    <row r="1180" spans="1:3" x14ac:dyDescent="0.25">
      <c r="C1180" s="58"/>
    </row>
    <row r="1181" spans="1:3" x14ac:dyDescent="0.25">
      <c r="C1181" s="58"/>
    </row>
    <row r="1182" spans="1:3" x14ac:dyDescent="0.25">
      <c r="C1182" s="58"/>
    </row>
    <row r="1183" spans="1:3" x14ac:dyDescent="0.25">
      <c r="C1183" s="58"/>
    </row>
    <row r="1184" spans="1:3" x14ac:dyDescent="0.25">
      <c r="C1184" s="58"/>
    </row>
    <row r="1185" spans="1:3" x14ac:dyDescent="0.25">
      <c r="C1185" s="58"/>
    </row>
    <row r="1186" spans="1:3" x14ac:dyDescent="0.25">
      <c r="C1186" s="58"/>
    </row>
    <row r="1187" spans="1:3" x14ac:dyDescent="0.25">
      <c r="C1187" s="58"/>
    </row>
    <row r="1188" spans="1:3" x14ac:dyDescent="0.25">
      <c r="C1188" s="58"/>
    </row>
    <row r="1189" spans="1:3" x14ac:dyDescent="0.25">
      <c r="A1189" s="59"/>
      <c r="C1189" s="58"/>
    </row>
    <row r="1190" spans="1:3" x14ac:dyDescent="0.25">
      <c r="C1190" s="58"/>
    </row>
    <row r="1191" spans="1:3" x14ac:dyDescent="0.25">
      <c r="C1191" s="58"/>
    </row>
    <row r="1192" spans="1:3" x14ac:dyDescent="0.25">
      <c r="C1192" s="58"/>
    </row>
    <row r="1193" spans="1:3" x14ac:dyDescent="0.25">
      <c r="C1193" s="58"/>
    </row>
    <row r="1194" spans="1:3" x14ac:dyDescent="0.25">
      <c r="C1194" s="58"/>
    </row>
    <row r="1195" spans="1:3" x14ac:dyDescent="0.25">
      <c r="C1195" s="58"/>
    </row>
    <row r="1196" spans="1:3" x14ac:dyDescent="0.25">
      <c r="C1196" s="58"/>
    </row>
    <row r="1197" spans="1:3" x14ac:dyDescent="0.25">
      <c r="C1197" s="58"/>
    </row>
    <row r="1198" spans="1:3" x14ac:dyDescent="0.25">
      <c r="C1198" s="58"/>
    </row>
    <row r="1199" spans="1:3" x14ac:dyDescent="0.25">
      <c r="C1199" s="58"/>
    </row>
    <row r="1200" spans="1:3" x14ac:dyDescent="0.25">
      <c r="C1200" s="58"/>
    </row>
    <row r="1201" spans="1:3" x14ac:dyDescent="0.25">
      <c r="C1201" s="58"/>
    </row>
    <row r="1202" spans="1:3" x14ac:dyDescent="0.25">
      <c r="C1202" s="58"/>
    </row>
    <row r="1203" spans="1:3" x14ac:dyDescent="0.25">
      <c r="C1203" s="58"/>
    </row>
    <row r="1204" spans="1:3" x14ac:dyDescent="0.25">
      <c r="C1204" s="58"/>
    </row>
    <row r="1205" spans="1:3" x14ac:dyDescent="0.25">
      <c r="C1205" s="58"/>
    </row>
    <row r="1206" spans="1:3" x14ac:dyDescent="0.25">
      <c r="C1206" s="58"/>
    </row>
    <row r="1207" spans="1:3" x14ac:dyDescent="0.25">
      <c r="C1207" s="58"/>
    </row>
    <row r="1208" spans="1:3" x14ac:dyDescent="0.25">
      <c r="A1208" s="59"/>
      <c r="C1208" s="58"/>
    </row>
    <row r="1209" spans="1:3" x14ac:dyDescent="0.25">
      <c r="C1209" s="58"/>
    </row>
    <row r="1210" spans="1:3" x14ac:dyDescent="0.25">
      <c r="C1210" s="58"/>
    </row>
    <row r="1211" spans="1:3" x14ac:dyDescent="0.25">
      <c r="C1211" s="58"/>
    </row>
    <row r="1212" spans="1:3" x14ac:dyDescent="0.25">
      <c r="C1212" s="58"/>
    </row>
    <row r="1213" spans="1:3" x14ac:dyDescent="0.25">
      <c r="C1213" s="58"/>
    </row>
    <row r="1214" spans="1:3" x14ac:dyDescent="0.25">
      <c r="C1214" s="58"/>
    </row>
    <row r="1215" spans="1:3" x14ac:dyDescent="0.25">
      <c r="C1215" s="58"/>
    </row>
    <row r="1216" spans="1:3" x14ac:dyDescent="0.25">
      <c r="C1216" s="58"/>
    </row>
    <row r="1217" spans="1:3" x14ac:dyDescent="0.25">
      <c r="C1217" s="58"/>
    </row>
    <row r="1218" spans="1:3" x14ac:dyDescent="0.25">
      <c r="C1218" s="58"/>
    </row>
    <row r="1219" spans="1:3" x14ac:dyDescent="0.25">
      <c r="C1219" s="58"/>
    </row>
    <row r="1220" spans="1:3" x14ac:dyDescent="0.25">
      <c r="C1220" s="58"/>
    </row>
    <row r="1221" spans="1:3" x14ac:dyDescent="0.25">
      <c r="C1221" s="58"/>
    </row>
    <row r="1222" spans="1:3" x14ac:dyDescent="0.25">
      <c r="C1222" s="58"/>
    </row>
    <row r="1223" spans="1:3" x14ac:dyDescent="0.25">
      <c r="C1223" s="58"/>
    </row>
    <row r="1224" spans="1:3" x14ac:dyDescent="0.25">
      <c r="C1224" s="58"/>
    </row>
    <row r="1225" spans="1:3" x14ac:dyDescent="0.25">
      <c r="C1225" s="58"/>
    </row>
    <row r="1226" spans="1:3" x14ac:dyDescent="0.25">
      <c r="C1226" s="58"/>
    </row>
    <row r="1227" spans="1:3" x14ac:dyDescent="0.25">
      <c r="A1227" s="59"/>
      <c r="C1227" s="58"/>
    </row>
    <row r="1228" spans="1:3" x14ac:dyDescent="0.25">
      <c r="C1228" s="58"/>
    </row>
    <row r="1229" spans="1:3" x14ac:dyDescent="0.25">
      <c r="C1229" s="58"/>
    </row>
    <row r="1230" spans="1:3" x14ac:dyDescent="0.25">
      <c r="C1230" s="58"/>
    </row>
    <row r="1231" spans="1:3" x14ac:dyDescent="0.25">
      <c r="C1231" s="58"/>
    </row>
    <row r="1232" spans="1:3" x14ac:dyDescent="0.25">
      <c r="C1232" s="58"/>
    </row>
    <row r="1233" spans="1:3" x14ac:dyDescent="0.25">
      <c r="C1233" s="58"/>
    </row>
    <row r="1234" spans="1:3" x14ac:dyDescent="0.25">
      <c r="C1234" s="58"/>
    </row>
    <row r="1235" spans="1:3" x14ac:dyDescent="0.25">
      <c r="C1235" s="58"/>
    </row>
    <row r="1236" spans="1:3" x14ac:dyDescent="0.25">
      <c r="C1236" s="58"/>
    </row>
    <row r="1237" spans="1:3" x14ac:dyDescent="0.25">
      <c r="C1237" s="58"/>
    </row>
    <row r="1238" spans="1:3" x14ac:dyDescent="0.25">
      <c r="C1238" s="58"/>
    </row>
    <row r="1239" spans="1:3" x14ac:dyDescent="0.25">
      <c r="C1239" s="58"/>
    </row>
    <row r="1240" spans="1:3" x14ac:dyDescent="0.25">
      <c r="C1240" s="58"/>
    </row>
    <row r="1241" spans="1:3" x14ac:dyDescent="0.25">
      <c r="C1241" s="58"/>
    </row>
    <row r="1242" spans="1:3" x14ac:dyDescent="0.25">
      <c r="C1242" s="58"/>
    </row>
    <row r="1243" spans="1:3" x14ac:dyDescent="0.25">
      <c r="C1243" s="58"/>
    </row>
    <row r="1244" spans="1:3" x14ac:dyDescent="0.25">
      <c r="C1244" s="58"/>
    </row>
    <row r="1245" spans="1:3" x14ac:dyDescent="0.25">
      <c r="C1245" s="58"/>
    </row>
    <row r="1246" spans="1:3" x14ac:dyDescent="0.25">
      <c r="A1246" s="59"/>
      <c r="C1246" s="58"/>
    </row>
    <row r="1247" spans="1:3" x14ac:dyDescent="0.25">
      <c r="C1247" s="58"/>
    </row>
    <row r="1248" spans="1:3" x14ac:dyDescent="0.25">
      <c r="C1248" s="58"/>
    </row>
    <row r="1249" spans="3:3" x14ac:dyDescent="0.25">
      <c r="C1249" s="58"/>
    </row>
    <row r="1250" spans="3:3" x14ac:dyDescent="0.25">
      <c r="C1250" s="58"/>
    </row>
    <row r="1251" spans="3:3" x14ac:dyDescent="0.25">
      <c r="C1251" s="58"/>
    </row>
    <row r="1252" spans="3:3" x14ac:dyDescent="0.25">
      <c r="C1252" s="58"/>
    </row>
    <row r="1253" spans="3:3" x14ac:dyDescent="0.25">
      <c r="C1253" s="58"/>
    </row>
    <row r="1254" spans="3:3" x14ac:dyDescent="0.25">
      <c r="C1254" s="58"/>
    </row>
    <row r="1255" spans="3:3" x14ac:dyDescent="0.25">
      <c r="C1255" s="58"/>
    </row>
    <row r="1256" spans="3:3" x14ac:dyDescent="0.25">
      <c r="C1256" s="58"/>
    </row>
    <row r="1257" spans="3:3" x14ac:dyDescent="0.25">
      <c r="C1257" s="58"/>
    </row>
    <row r="1258" spans="3:3" x14ac:dyDescent="0.25">
      <c r="C1258" s="58"/>
    </row>
    <row r="1259" spans="3:3" x14ac:dyDescent="0.25">
      <c r="C1259" s="58"/>
    </row>
    <row r="1260" spans="3:3" x14ac:dyDescent="0.25">
      <c r="C1260" s="58"/>
    </row>
    <row r="1261" spans="3:3" x14ac:dyDescent="0.25">
      <c r="C1261" s="58"/>
    </row>
    <row r="1262" spans="3:3" x14ac:dyDescent="0.25">
      <c r="C1262" s="58"/>
    </row>
    <row r="1263" spans="3:3" x14ac:dyDescent="0.25">
      <c r="C1263" s="58"/>
    </row>
    <row r="1264" spans="3:3" x14ac:dyDescent="0.25">
      <c r="C1264" s="58"/>
    </row>
    <row r="1265" spans="1:3" x14ac:dyDescent="0.25">
      <c r="A1265" s="59"/>
      <c r="C1265" s="58"/>
    </row>
    <row r="1266" spans="1:3" x14ac:dyDescent="0.25">
      <c r="C1266" s="58"/>
    </row>
    <row r="1267" spans="1:3" x14ac:dyDescent="0.25">
      <c r="C1267" s="58"/>
    </row>
    <row r="1268" spans="1:3" x14ac:dyDescent="0.25">
      <c r="C1268" s="58"/>
    </row>
    <row r="1269" spans="1:3" x14ac:dyDescent="0.25">
      <c r="C1269" s="58"/>
    </row>
    <row r="1270" spans="1:3" x14ac:dyDescent="0.25">
      <c r="C1270" s="58"/>
    </row>
    <row r="1271" spans="1:3" x14ac:dyDescent="0.25">
      <c r="C1271" s="58"/>
    </row>
    <row r="1272" spans="1:3" x14ac:dyDescent="0.25">
      <c r="C1272" s="58"/>
    </row>
    <row r="1273" spans="1:3" x14ac:dyDescent="0.25">
      <c r="C1273" s="58"/>
    </row>
    <row r="1274" spans="1:3" x14ac:dyDescent="0.25">
      <c r="C1274" s="58"/>
    </row>
    <row r="1275" spans="1:3" x14ac:dyDescent="0.25">
      <c r="C1275" s="58"/>
    </row>
    <row r="1276" spans="1:3" x14ac:dyDescent="0.25">
      <c r="C1276" s="58"/>
    </row>
    <row r="1277" spans="1:3" x14ac:dyDescent="0.25">
      <c r="C1277" s="58"/>
    </row>
    <row r="1278" spans="1:3" x14ac:dyDescent="0.25">
      <c r="C1278" s="58"/>
    </row>
    <row r="1279" spans="1:3" x14ac:dyDescent="0.25">
      <c r="C1279" s="58"/>
    </row>
    <row r="1280" spans="1:3" x14ac:dyDescent="0.25">
      <c r="C1280" s="58"/>
    </row>
    <row r="1281" spans="1:3" x14ac:dyDescent="0.25">
      <c r="C1281" s="58"/>
    </row>
    <row r="1282" spans="1:3" x14ac:dyDescent="0.25">
      <c r="C1282" s="58"/>
    </row>
    <row r="1283" spans="1:3" x14ac:dyDescent="0.25">
      <c r="C1283" s="58"/>
    </row>
    <row r="1284" spans="1:3" x14ac:dyDescent="0.25">
      <c r="A1284" s="59"/>
      <c r="C1284" s="58"/>
    </row>
    <row r="1285" spans="1:3" x14ac:dyDescent="0.25">
      <c r="C1285" s="58"/>
    </row>
    <row r="1286" spans="1:3" x14ac:dyDescent="0.25">
      <c r="C1286" s="58"/>
    </row>
    <row r="1287" spans="1:3" x14ac:dyDescent="0.25">
      <c r="C1287" s="58"/>
    </row>
    <row r="1288" spans="1:3" x14ac:dyDescent="0.25">
      <c r="C1288" s="58"/>
    </row>
    <row r="1289" spans="1:3" x14ac:dyDescent="0.25">
      <c r="C1289" s="58"/>
    </row>
    <row r="1290" spans="1:3" x14ac:dyDescent="0.25">
      <c r="C1290" s="58"/>
    </row>
    <row r="1291" spans="1:3" x14ac:dyDescent="0.25">
      <c r="C1291" s="58"/>
    </row>
    <row r="1292" spans="1:3" x14ac:dyDescent="0.25">
      <c r="C1292" s="58"/>
    </row>
    <row r="1293" spans="1:3" x14ac:dyDescent="0.25">
      <c r="C1293" s="58"/>
    </row>
    <row r="1294" spans="1:3" x14ac:dyDescent="0.25">
      <c r="C1294" s="58"/>
    </row>
    <row r="1295" spans="1:3" x14ac:dyDescent="0.25">
      <c r="C1295" s="58"/>
    </row>
    <row r="1296" spans="1:3" x14ac:dyDescent="0.25">
      <c r="C1296" s="58"/>
    </row>
    <row r="1297" spans="1:3" x14ac:dyDescent="0.25">
      <c r="C1297" s="58"/>
    </row>
    <row r="1298" spans="1:3" x14ac:dyDescent="0.25">
      <c r="C1298" s="58"/>
    </row>
    <row r="1299" spans="1:3" x14ac:dyDescent="0.25">
      <c r="C1299" s="58"/>
    </row>
    <row r="1300" spans="1:3" x14ac:dyDescent="0.25">
      <c r="C1300" s="58"/>
    </row>
    <row r="1301" spans="1:3" x14ac:dyDescent="0.25">
      <c r="C1301" s="58"/>
    </row>
    <row r="1302" spans="1:3" x14ac:dyDescent="0.25">
      <c r="C1302" s="58"/>
    </row>
    <row r="1303" spans="1:3" x14ac:dyDescent="0.25">
      <c r="A1303" s="59"/>
      <c r="C1303" s="58"/>
    </row>
    <row r="1304" spans="1:3" x14ac:dyDescent="0.25">
      <c r="C1304" s="58"/>
    </row>
    <row r="1305" spans="1:3" x14ac:dyDescent="0.25">
      <c r="C1305" s="58"/>
    </row>
    <row r="1306" spans="1:3" x14ac:dyDescent="0.25">
      <c r="C1306" s="58"/>
    </row>
    <row r="1307" spans="1:3" x14ac:dyDescent="0.25">
      <c r="C1307" s="58"/>
    </row>
    <row r="1308" spans="1:3" x14ac:dyDescent="0.25">
      <c r="C1308" s="58"/>
    </row>
    <row r="1309" spans="1:3" x14ac:dyDescent="0.25">
      <c r="C1309" s="58"/>
    </row>
    <row r="1310" spans="1:3" x14ac:dyDescent="0.25">
      <c r="C1310" s="58"/>
    </row>
    <row r="1311" spans="1:3" x14ac:dyDescent="0.25">
      <c r="C1311" s="58"/>
    </row>
    <row r="1312" spans="1:3" x14ac:dyDescent="0.25">
      <c r="C1312" s="58"/>
    </row>
    <row r="1313" spans="1:3" x14ac:dyDescent="0.25">
      <c r="C1313" s="58"/>
    </row>
    <row r="1314" spans="1:3" x14ac:dyDescent="0.25">
      <c r="C1314" s="58"/>
    </row>
    <row r="1315" spans="1:3" x14ac:dyDescent="0.25">
      <c r="C1315" s="58"/>
    </row>
    <row r="1316" spans="1:3" x14ac:dyDescent="0.25">
      <c r="C1316" s="58"/>
    </row>
    <row r="1317" spans="1:3" x14ac:dyDescent="0.25">
      <c r="C1317" s="58"/>
    </row>
    <row r="1318" spans="1:3" x14ac:dyDescent="0.25">
      <c r="C1318" s="58"/>
    </row>
    <row r="1319" spans="1:3" x14ac:dyDescent="0.25">
      <c r="C1319" s="58"/>
    </row>
    <row r="1320" spans="1:3" x14ac:dyDescent="0.25">
      <c r="C1320" s="58"/>
    </row>
    <row r="1321" spans="1:3" x14ac:dyDescent="0.25">
      <c r="C1321" s="58"/>
    </row>
    <row r="1322" spans="1:3" x14ac:dyDescent="0.25">
      <c r="A1322" s="59"/>
      <c r="C1322" s="58"/>
    </row>
    <row r="1323" spans="1:3" x14ac:dyDescent="0.25">
      <c r="C1323" s="58"/>
    </row>
    <row r="1324" spans="1:3" x14ac:dyDescent="0.25">
      <c r="C1324" s="58"/>
    </row>
    <row r="1325" spans="1:3" x14ac:dyDescent="0.25">
      <c r="C1325" s="58"/>
    </row>
    <row r="1326" spans="1:3" x14ac:dyDescent="0.25">
      <c r="C1326" s="58"/>
    </row>
    <row r="1327" spans="1:3" x14ac:dyDescent="0.25">
      <c r="C1327" s="58"/>
    </row>
    <row r="1328" spans="1:3" x14ac:dyDescent="0.25">
      <c r="C1328" s="58"/>
    </row>
    <row r="1329" spans="1:3" x14ac:dyDescent="0.25">
      <c r="C1329" s="58"/>
    </row>
    <row r="1330" spans="1:3" x14ac:dyDescent="0.25">
      <c r="C1330" s="58"/>
    </row>
    <row r="1331" spans="1:3" x14ac:dyDescent="0.25">
      <c r="C1331" s="58"/>
    </row>
    <row r="1332" spans="1:3" x14ac:dyDescent="0.25">
      <c r="C1332" s="58"/>
    </row>
    <row r="1333" spans="1:3" x14ac:dyDescent="0.25">
      <c r="C1333" s="58"/>
    </row>
    <row r="1334" spans="1:3" x14ac:dyDescent="0.25">
      <c r="C1334" s="58"/>
    </row>
    <row r="1335" spans="1:3" x14ac:dyDescent="0.25">
      <c r="C1335" s="58"/>
    </row>
    <row r="1336" spans="1:3" x14ac:dyDescent="0.25">
      <c r="C1336" s="58"/>
    </row>
    <row r="1337" spans="1:3" x14ac:dyDescent="0.25">
      <c r="C1337" s="58"/>
    </row>
    <row r="1338" spans="1:3" x14ac:dyDescent="0.25">
      <c r="C1338" s="58"/>
    </row>
    <row r="1339" spans="1:3" x14ac:dyDescent="0.25">
      <c r="C1339" s="58"/>
    </row>
    <row r="1340" spans="1:3" x14ac:dyDescent="0.25">
      <c r="C1340" s="58"/>
    </row>
    <row r="1341" spans="1:3" x14ac:dyDescent="0.25">
      <c r="A1341" s="59"/>
      <c r="C1341" s="58"/>
    </row>
    <row r="1342" spans="1:3" x14ac:dyDescent="0.25">
      <c r="C1342" s="58"/>
    </row>
    <row r="1343" spans="1:3" x14ac:dyDescent="0.25">
      <c r="C1343" s="58"/>
    </row>
    <row r="1344" spans="1:3" x14ac:dyDescent="0.25">
      <c r="C1344" s="58"/>
    </row>
    <row r="1345" spans="1:3" x14ac:dyDescent="0.25">
      <c r="C1345" s="58"/>
    </row>
    <row r="1346" spans="1:3" x14ac:dyDescent="0.25">
      <c r="C1346" s="58"/>
    </row>
    <row r="1347" spans="1:3" x14ac:dyDescent="0.25">
      <c r="C1347" s="58"/>
    </row>
    <row r="1348" spans="1:3" x14ac:dyDescent="0.25">
      <c r="C1348" s="58"/>
    </row>
    <row r="1349" spans="1:3" x14ac:dyDescent="0.25">
      <c r="C1349" s="58"/>
    </row>
    <row r="1350" spans="1:3" x14ac:dyDescent="0.25">
      <c r="C1350" s="58"/>
    </row>
    <row r="1351" spans="1:3" x14ac:dyDescent="0.25">
      <c r="C1351" s="58"/>
    </row>
    <row r="1352" spans="1:3" x14ac:dyDescent="0.25">
      <c r="C1352" s="58"/>
    </row>
    <row r="1353" spans="1:3" x14ac:dyDescent="0.25">
      <c r="C1353" s="58"/>
    </row>
    <row r="1354" spans="1:3" x14ac:dyDescent="0.25">
      <c r="C1354" s="58"/>
    </row>
    <row r="1355" spans="1:3" x14ac:dyDescent="0.25">
      <c r="C1355" s="58"/>
    </row>
    <row r="1356" spans="1:3" x14ac:dyDescent="0.25">
      <c r="C1356" s="58"/>
    </row>
    <row r="1357" spans="1:3" x14ac:dyDescent="0.25">
      <c r="C1357" s="58"/>
    </row>
    <row r="1358" spans="1:3" x14ac:dyDescent="0.25">
      <c r="C1358" s="58"/>
    </row>
    <row r="1359" spans="1:3" x14ac:dyDescent="0.25">
      <c r="C1359" s="58"/>
    </row>
    <row r="1360" spans="1:3" x14ac:dyDescent="0.25">
      <c r="A1360" s="59"/>
      <c r="C1360" s="58"/>
    </row>
    <row r="1361" spans="3:3" x14ac:dyDescent="0.25">
      <c r="C1361" s="58"/>
    </row>
    <row r="1362" spans="3:3" x14ac:dyDescent="0.25">
      <c r="C1362" s="58"/>
    </row>
    <row r="1363" spans="3:3" x14ac:dyDescent="0.25">
      <c r="C1363" s="58"/>
    </row>
    <row r="1364" spans="3:3" x14ac:dyDescent="0.25">
      <c r="C1364" s="58"/>
    </row>
    <row r="1365" spans="3:3" x14ac:dyDescent="0.25">
      <c r="C1365" s="58"/>
    </row>
    <row r="1366" spans="3:3" x14ac:dyDescent="0.25">
      <c r="C1366" s="58"/>
    </row>
    <row r="1367" spans="3:3" x14ac:dyDescent="0.25">
      <c r="C1367" s="58"/>
    </row>
    <row r="1368" spans="3:3" x14ac:dyDescent="0.25">
      <c r="C1368" s="58"/>
    </row>
    <row r="1369" spans="3:3" x14ac:dyDescent="0.25">
      <c r="C1369" s="58"/>
    </row>
    <row r="1370" spans="3:3" x14ac:dyDescent="0.25">
      <c r="C1370" s="58"/>
    </row>
    <row r="1371" spans="3:3" x14ac:dyDescent="0.25">
      <c r="C1371" s="58"/>
    </row>
    <row r="1372" spans="3:3" x14ac:dyDescent="0.25">
      <c r="C1372" s="58"/>
    </row>
    <row r="1373" spans="3:3" x14ac:dyDescent="0.25">
      <c r="C1373" s="58"/>
    </row>
    <row r="1374" spans="3:3" x14ac:dyDescent="0.25">
      <c r="C1374" s="58"/>
    </row>
    <row r="1375" spans="3:3" x14ac:dyDescent="0.25">
      <c r="C1375" s="58"/>
    </row>
    <row r="1376" spans="3:3" x14ac:dyDescent="0.25">
      <c r="C1376" s="58"/>
    </row>
    <row r="1377" spans="1:3" x14ac:dyDescent="0.25">
      <c r="C1377" s="58"/>
    </row>
    <row r="1378" spans="1:3" x14ac:dyDescent="0.25">
      <c r="C1378" s="58"/>
    </row>
    <row r="1379" spans="1:3" x14ac:dyDescent="0.25">
      <c r="A1379" s="59"/>
      <c r="C1379" s="58"/>
    </row>
    <row r="1380" spans="1:3" x14ac:dyDescent="0.25">
      <c r="C1380" s="58"/>
    </row>
    <row r="1381" spans="1:3" x14ac:dyDescent="0.25">
      <c r="C1381" s="58"/>
    </row>
    <row r="1382" spans="1:3" x14ac:dyDescent="0.25">
      <c r="C1382" s="58"/>
    </row>
    <row r="1383" spans="1:3" x14ac:dyDescent="0.25">
      <c r="C1383" s="58"/>
    </row>
    <row r="1384" spans="1:3" x14ac:dyDescent="0.25">
      <c r="C1384" s="58"/>
    </row>
    <row r="1385" spans="1:3" x14ac:dyDescent="0.25">
      <c r="C1385" s="58"/>
    </row>
    <row r="1386" spans="1:3" x14ac:dyDescent="0.25">
      <c r="C1386" s="58"/>
    </row>
    <row r="1387" spans="1:3" x14ac:dyDescent="0.25">
      <c r="C1387" s="58"/>
    </row>
    <row r="1388" spans="1:3" x14ac:dyDescent="0.25">
      <c r="C1388" s="58"/>
    </row>
    <row r="1389" spans="1:3" x14ac:dyDescent="0.25">
      <c r="C1389" s="58"/>
    </row>
    <row r="1390" spans="1:3" x14ac:dyDescent="0.25">
      <c r="C1390" s="58"/>
    </row>
    <row r="1391" spans="1:3" x14ac:dyDescent="0.25">
      <c r="C1391" s="58"/>
    </row>
    <row r="1392" spans="1:3" x14ac:dyDescent="0.25">
      <c r="C1392" s="58"/>
    </row>
    <row r="1393" spans="1:3" x14ac:dyDescent="0.25">
      <c r="C1393" s="58"/>
    </row>
    <row r="1394" spans="1:3" x14ac:dyDescent="0.25">
      <c r="C1394" s="58"/>
    </row>
    <row r="1395" spans="1:3" x14ac:dyDescent="0.25">
      <c r="C1395" s="58"/>
    </row>
    <row r="1396" spans="1:3" x14ac:dyDescent="0.25">
      <c r="C1396" s="58"/>
    </row>
    <row r="1397" spans="1:3" x14ac:dyDescent="0.25">
      <c r="C1397" s="58"/>
    </row>
    <row r="1398" spans="1:3" x14ac:dyDescent="0.25">
      <c r="A1398" s="59"/>
      <c r="C1398" s="58"/>
    </row>
    <row r="1399" spans="1:3" x14ac:dyDescent="0.25">
      <c r="C1399" s="58"/>
    </row>
    <row r="1400" spans="1:3" x14ac:dyDescent="0.25">
      <c r="C1400" s="58"/>
    </row>
    <row r="1401" spans="1:3" x14ac:dyDescent="0.25">
      <c r="C1401" s="58"/>
    </row>
    <row r="1402" spans="1:3" x14ac:dyDescent="0.25">
      <c r="C1402" s="58"/>
    </row>
    <row r="1403" spans="1:3" x14ac:dyDescent="0.25">
      <c r="C1403" s="58"/>
    </row>
    <row r="1404" spans="1:3" x14ac:dyDescent="0.25">
      <c r="C1404" s="58"/>
    </row>
    <row r="1405" spans="1:3" x14ac:dyDescent="0.25">
      <c r="C1405" s="58"/>
    </row>
    <row r="1406" spans="1:3" x14ac:dyDescent="0.25">
      <c r="C1406" s="58"/>
    </row>
    <row r="1407" spans="1:3" x14ac:dyDescent="0.25">
      <c r="C1407" s="58"/>
    </row>
    <row r="1408" spans="1:3" x14ac:dyDescent="0.25">
      <c r="C1408" s="58"/>
    </row>
    <row r="1409" spans="1:3" x14ac:dyDescent="0.25">
      <c r="C1409" s="58"/>
    </row>
    <row r="1410" spans="1:3" x14ac:dyDescent="0.25">
      <c r="C1410" s="58"/>
    </row>
    <row r="1411" spans="1:3" x14ac:dyDescent="0.25">
      <c r="C1411" s="58"/>
    </row>
    <row r="1412" spans="1:3" x14ac:dyDescent="0.25">
      <c r="C1412" s="58"/>
    </row>
    <row r="1413" spans="1:3" x14ac:dyDescent="0.25">
      <c r="C1413" s="58"/>
    </row>
    <row r="1414" spans="1:3" x14ac:dyDescent="0.25">
      <c r="C1414" s="58"/>
    </row>
    <row r="1415" spans="1:3" x14ac:dyDescent="0.25">
      <c r="C1415" s="58"/>
    </row>
    <row r="1416" spans="1:3" x14ac:dyDescent="0.25">
      <c r="C1416" s="58"/>
    </row>
    <row r="1417" spans="1:3" x14ac:dyDescent="0.25">
      <c r="A1417" s="59"/>
      <c r="C1417" s="58"/>
    </row>
    <row r="1418" spans="1:3" x14ac:dyDescent="0.25">
      <c r="C1418" s="58"/>
    </row>
    <row r="1419" spans="1:3" x14ac:dyDescent="0.25">
      <c r="C1419" s="58"/>
    </row>
    <row r="1420" spans="1:3" x14ac:dyDescent="0.25">
      <c r="C1420" s="58"/>
    </row>
    <row r="1421" spans="1:3" x14ac:dyDescent="0.25">
      <c r="C1421" s="58"/>
    </row>
    <row r="1422" spans="1:3" x14ac:dyDescent="0.25">
      <c r="C1422" s="58"/>
    </row>
    <row r="1423" spans="1:3" x14ac:dyDescent="0.25">
      <c r="C1423" s="58"/>
    </row>
    <row r="1424" spans="1:3" x14ac:dyDescent="0.25">
      <c r="C1424" s="58"/>
    </row>
    <row r="1425" spans="1:3" x14ac:dyDescent="0.25">
      <c r="C1425" s="58"/>
    </row>
    <row r="1426" spans="1:3" x14ac:dyDescent="0.25">
      <c r="C1426" s="58"/>
    </row>
    <row r="1427" spans="1:3" x14ac:dyDescent="0.25">
      <c r="C1427" s="58"/>
    </row>
    <row r="1428" spans="1:3" x14ac:dyDescent="0.25">
      <c r="C1428" s="58"/>
    </row>
    <row r="1429" spans="1:3" x14ac:dyDescent="0.25">
      <c r="C1429" s="58"/>
    </row>
    <row r="1430" spans="1:3" x14ac:dyDescent="0.25">
      <c r="C1430" s="58"/>
    </row>
    <row r="1431" spans="1:3" x14ac:dyDescent="0.25">
      <c r="C1431" s="58"/>
    </row>
    <row r="1432" spans="1:3" x14ac:dyDescent="0.25">
      <c r="C1432" s="58"/>
    </row>
    <row r="1433" spans="1:3" x14ac:dyDescent="0.25">
      <c r="C1433" s="58"/>
    </row>
    <row r="1434" spans="1:3" x14ac:dyDescent="0.25">
      <c r="C1434" s="58"/>
    </row>
    <row r="1435" spans="1:3" x14ac:dyDescent="0.25">
      <c r="C1435" s="58"/>
    </row>
    <row r="1436" spans="1:3" x14ac:dyDescent="0.25">
      <c r="A1436" s="59"/>
      <c r="C1436" s="58"/>
    </row>
    <row r="1437" spans="1:3" x14ac:dyDescent="0.25">
      <c r="C1437" s="58"/>
    </row>
    <row r="1438" spans="1:3" x14ac:dyDescent="0.25">
      <c r="C1438" s="58"/>
    </row>
    <row r="1439" spans="1:3" x14ac:dyDescent="0.25">
      <c r="C1439" s="58"/>
    </row>
    <row r="1440" spans="1:3" x14ac:dyDescent="0.25">
      <c r="C1440" s="58"/>
    </row>
    <row r="1441" spans="1:3" x14ac:dyDescent="0.25">
      <c r="C1441" s="58"/>
    </row>
    <row r="1442" spans="1:3" x14ac:dyDescent="0.25">
      <c r="C1442" s="58"/>
    </row>
    <row r="1443" spans="1:3" x14ac:dyDescent="0.25">
      <c r="C1443" s="58"/>
    </row>
    <row r="1444" spans="1:3" x14ac:dyDescent="0.25">
      <c r="C1444" s="58"/>
    </row>
    <row r="1445" spans="1:3" x14ac:dyDescent="0.25">
      <c r="C1445" s="58"/>
    </row>
    <row r="1446" spans="1:3" x14ac:dyDescent="0.25">
      <c r="C1446" s="58"/>
    </row>
    <row r="1447" spans="1:3" x14ac:dyDescent="0.25">
      <c r="C1447" s="58"/>
    </row>
    <row r="1448" spans="1:3" x14ac:dyDescent="0.25">
      <c r="C1448" s="58"/>
    </row>
    <row r="1449" spans="1:3" x14ac:dyDescent="0.25">
      <c r="C1449" s="58"/>
    </row>
    <row r="1450" spans="1:3" x14ac:dyDescent="0.25">
      <c r="C1450" s="58"/>
    </row>
    <row r="1451" spans="1:3" x14ac:dyDescent="0.25">
      <c r="C1451" s="58"/>
    </row>
    <row r="1452" spans="1:3" x14ac:dyDescent="0.25">
      <c r="C1452" s="58"/>
    </row>
    <row r="1453" spans="1:3" x14ac:dyDescent="0.25">
      <c r="C1453" s="58"/>
    </row>
    <row r="1454" spans="1:3" x14ac:dyDescent="0.25">
      <c r="C1454" s="58"/>
    </row>
    <row r="1455" spans="1:3" x14ac:dyDescent="0.25">
      <c r="A1455" s="59"/>
      <c r="C1455" s="58"/>
    </row>
    <row r="1456" spans="1:3" x14ac:dyDescent="0.25">
      <c r="C1456" s="58"/>
    </row>
    <row r="1457" spans="3:3" x14ac:dyDescent="0.25">
      <c r="C1457" s="58"/>
    </row>
    <row r="1458" spans="3:3" x14ac:dyDescent="0.25">
      <c r="C1458" s="58"/>
    </row>
    <row r="1459" spans="3:3" x14ac:dyDescent="0.25">
      <c r="C1459" s="58"/>
    </row>
    <row r="1460" spans="3:3" x14ac:dyDescent="0.25">
      <c r="C1460" s="58"/>
    </row>
    <row r="1461" spans="3:3" x14ac:dyDescent="0.25">
      <c r="C1461" s="58"/>
    </row>
    <row r="1462" spans="3:3" x14ac:dyDescent="0.25">
      <c r="C1462" s="58"/>
    </row>
    <row r="1463" spans="3:3" x14ac:dyDescent="0.25">
      <c r="C1463" s="58"/>
    </row>
    <row r="1464" spans="3:3" x14ac:dyDescent="0.25">
      <c r="C1464" s="58"/>
    </row>
    <row r="1465" spans="3:3" x14ac:dyDescent="0.25">
      <c r="C1465" s="58"/>
    </row>
    <row r="1466" spans="3:3" x14ac:dyDescent="0.25">
      <c r="C1466" s="58"/>
    </row>
    <row r="1467" spans="3:3" x14ac:dyDescent="0.25">
      <c r="C1467" s="58"/>
    </row>
    <row r="1468" spans="3:3" x14ac:dyDescent="0.25">
      <c r="C1468" s="58"/>
    </row>
    <row r="1469" spans="3:3" x14ac:dyDescent="0.25">
      <c r="C1469" s="58"/>
    </row>
    <row r="1470" spans="3:3" x14ac:dyDescent="0.25">
      <c r="C1470" s="58"/>
    </row>
    <row r="1471" spans="3:3" x14ac:dyDescent="0.25">
      <c r="C1471" s="58"/>
    </row>
    <row r="1472" spans="3:3" x14ac:dyDescent="0.25">
      <c r="C1472" s="58"/>
    </row>
    <row r="1473" spans="1:3" x14ac:dyDescent="0.25">
      <c r="C1473" s="58"/>
    </row>
    <row r="1474" spans="1:3" x14ac:dyDescent="0.25">
      <c r="A1474" s="59"/>
      <c r="C1474" s="58"/>
    </row>
    <row r="1475" spans="1:3" x14ac:dyDescent="0.25">
      <c r="C1475" s="58"/>
    </row>
    <row r="1476" spans="1:3" x14ac:dyDescent="0.25">
      <c r="C1476" s="58"/>
    </row>
    <row r="1477" spans="1:3" x14ac:dyDescent="0.25">
      <c r="C1477" s="58"/>
    </row>
    <row r="1478" spans="1:3" x14ac:dyDescent="0.25">
      <c r="C1478" s="58"/>
    </row>
    <row r="1479" spans="1:3" x14ac:dyDescent="0.25">
      <c r="C1479" s="58"/>
    </row>
    <row r="1480" spans="1:3" x14ac:dyDescent="0.25">
      <c r="C1480" s="58"/>
    </row>
    <row r="1481" spans="1:3" x14ac:dyDescent="0.25">
      <c r="C1481" s="58"/>
    </row>
    <row r="1482" spans="1:3" x14ac:dyDescent="0.25">
      <c r="C1482" s="58"/>
    </row>
    <row r="1483" spans="1:3" x14ac:dyDescent="0.25">
      <c r="C1483" s="58"/>
    </row>
    <row r="1484" spans="1:3" x14ac:dyDescent="0.25">
      <c r="C1484" s="58"/>
    </row>
    <row r="1485" spans="1:3" x14ac:dyDescent="0.25">
      <c r="C1485" s="58"/>
    </row>
    <row r="1486" spans="1:3" x14ac:dyDescent="0.25">
      <c r="C1486" s="58"/>
    </row>
    <row r="1487" spans="1:3" x14ac:dyDescent="0.25">
      <c r="C1487" s="58"/>
    </row>
    <row r="1488" spans="1:3" x14ac:dyDescent="0.25">
      <c r="C1488" s="58"/>
    </row>
    <row r="1489" spans="1:3" x14ac:dyDescent="0.25">
      <c r="C1489" s="58"/>
    </row>
    <row r="1490" spans="1:3" x14ac:dyDescent="0.25">
      <c r="C1490" s="58"/>
    </row>
    <row r="1491" spans="1:3" x14ac:dyDescent="0.25">
      <c r="C1491" s="58"/>
    </row>
    <row r="1492" spans="1:3" x14ac:dyDescent="0.25">
      <c r="C1492" s="58"/>
    </row>
    <row r="1493" spans="1:3" x14ac:dyDescent="0.25">
      <c r="A1493" s="59"/>
      <c r="C1493" s="58"/>
    </row>
    <row r="1494" spans="1:3" x14ac:dyDescent="0.25">
      <c r="C1494" s="58"/>
    </row>
    <row r="1495" spans="1:3" x14ac:dyDescent="0.25">
      <c r="C1495" s="58"/>
    </row>
    <row r="1496" spans="1:3" x14ac:dyDescent="0.25">
      <c r="C1496" s="58"/>
    </row>
    <row r="1497" spans="1:3" x14ac:dyDescent="0.25">
      <c r="C1497" s="58"/>
    </row>
    <row r="1498" spans="1:3" x14ac:dyDescent="0.25">
      <c r="C1498" s="58"/>
    </row>
    <row r="1499" spans="1:3" x14ac:dyDescent="0.25">
      <c r="C1499" s="58"/>
    </row>
    <row r="1500" spans="1:3" x14ac:dyDescent="0.25">
      <c r="C1500" s="58"/>
    </row>
    <row r="1501" spans="1:3" x14ac:dyDescent="0.25">
      <c r="C1501" s="58"/>
    </row>
    <row r="1502" spans="1:3" x14ac:dyDescent="0.25">
      <c r="C1502" s="58"/>
    </row>
    <row r="1503" spans="1:3" x14ac:dyDescent="0.25">
      <c r="C1503" s="58"/>
    </row>
    <row r="1504" spans="1:3" x14ac:dyDescent="0.25">
      <c r="C1504" s="58"/>
    </row>
    <row r="1505" spans="1:3" x14ac:dyDescent="0.25">
      <c r="C1505" s="58"/>
    </row>
    <row r="1506" spans="1:3" x14ac:dyDescent="0.25">
      <c r="C1506" s="58"/>
    </row>
    <row r="1507" spans="1:3" x14ac:dyDescent="0.25">
      <c r="C1507" s="58"/>
    </row>
    <row r="1508" spans="1:3" x14ac:dyDescent="0.25">
      <c r="C1508" s="58"/>
    </row>
    <row r="1509" spans="1:3" x14ac:dyDescent="0.25">
      <c r="C1509" s="58"/>
    </row>
    <row r="1510" spans="1:3" x14ac:dyDescent="0.25">
      <c r="C1510" s="58"/>
    </row>
    <row r="1511" spans="1:3" x14ac:dyDescent="0.25">
      <c r="C1511" s="58"/>
    </row>
    <row r="1512" spans="1:3" x14ac:dyDescent="0.25">
      <c r="A1512" s="59"/>
      <c r="C1512" s="58"/>
    </row>
    <row r="1513" spans="1:3" x14ac:dyDescent="0.25">
      <c r="C1513" s="58"/>
    </row>
    <row r="1514" spans="1:3" x14ac:dyDescent="0.25">
      <c r="C1514" s="58"/>
    </row>
    <row r="1515" spans="1:3" x14ac:dyDescent="0.25">
      <c r="C1515" s="58"/>
    </row>
    <row r="1516" spans="1:3" x14ac:dyDescent="0.25">
      <c r="C1516" s="58"/>
    </row>
    <row r="1517" spans="1:3" x14ac:dyDescent="0.25">
      <c r="C1517" s="58"/>
    </row>
    <row r="1518" spans="1:3" x14ac:dyDescent="0.25">
      <c r="C1518" s="58"/>
    </row>
    <row r="1519" spans="1:3" x14ac:dyDescent="0.25">
      <c r="C1519" s="58"/>
    </row>
    <row r="1520" spans="1:3" x14ac:dyDescent="0.25">
      <c r="C1520" s="58"/>
    </row>
    <row r="1521" spans="1:3" x14ac:dyDescent="0.25">
      <c r="C1521" s="58"/>
    </row>
    <row r="1522" spans="1:3" x14ac:dyDescent="0.25">
      <c r="C1522" s="58"/>
    </row>
    <row r="1523" spans="1:3" x14ac:dyDescent="0.25">
      <c r="C1523" s="58"/>
    </row>
    <row r="1524" spans="1:3" x14ac:dyDescent="0.25">
      <c r="C1524" s="58"/>
    </row>
    <row r="1525" spans="1:3" x14ac:dyDescent="0.25">
      <c r="C1525" s="58"/>
    </row>
    <row r="1526" spans="1:3" x14ac:dyDescent="0.25">
      <c r="C1526" s="58"/>
    </row>
    <row r="1527" spans="1:3" x14ac:dyDescent="0.25">
      <c r="C1527" s="58"/>
    </row>
    <row r="1528" spans="1:3" x14ac:dyDescent="0.25">
      <c r="C1528" s="58"/>
    </row>
    <row r="1529" spans="1:3" x14ac:dyDescent="0.25">
      <c r="C1529" s="58"/>
    </row>
    <row r="1530" spans="1:3" x14ac:dyDescent="0.25">
      <c r="C1530" s="58"/>
    </row>
    <row r="1531" spans="1:3" x14ac:dyDescent="0.25">
      <c r="A1531" s="59"/>
      <c r="C1531" s="58"/>
    </row>
    <row r="1532" spans="1:3" x14ac:dyDescent="0.25">
      <c r="C1532" s="58"/>
    </row>
    <row r="1533" spans="1:3" x14ac:dyDescent="0.25">
      <c r="C1533" s="58"/>
    </row>
    <row r="1534" spans="1:3" x14ac:dyDescent="0.25">
      <c r="C1534" s="58"/>
    </row>
    <row r="1535" spans="1:3" x14ac:dyDescent="0.25">
      <c r="C1535" s="58"/>
    </row>
    <row r="1536" spans="1:3" x14ac:dyDescent="0.25">
      <c r="C1536" s="58"/>
    </row>
    <row r="1537" spans="1:3" x14ac:dyDescent="0.25">
      <c r="C1537" s="58"/>
    </row>
    <row r="1538" spans="1:3" x14ac:dyDescent="0.25">
      <c r="C1538" s="58"/>
    </row>
    <row r="1539" spans="1:3" x14ac:dyDescent="0.25">
      <c r="C1539" s="58"/>
    </row>
    <row r="1540" spans="1:3" x14ac:dyDescent="0.25">
      <c r="C1540" s="58"/>
    </row>
    <row r="1541" spans="1:3" x14ac:dyDescent="0.25">
      <c r="C1541" s="58"/>
    </row>
    <row r="1542" spans="1:3" x14ac:dyDescent="0.25">
      <c r="C1542" s="58"/>
    </row>
    <row r="1543" spans="1:3" x14ac:dyDescent="0.25">
      <c r="C1543" s="58"/>
    </row>
    <row r="1544" spans="1:3" x14ac:dyDescent="0.25">
      <c r="C1544" s="58"/>
    </row>
    <row r="1545" spans="1:3" x14ac:dyDescent="0.25">
      <c r="C1545" s="58"/>
    </row>
    <row r="1546" spans="1:3" x14ac:dyDescent="0.25">
      <c r="C1546" s="58"/>
    </row>
    <row r="1547" spans="1:3" x14ac:dyDescent="0.25">
      <c r="C1547" s="58"/>
    </row>
    <row r="1548" spans="1:3" x14ac:dyDescent="0.25">
      <c r="C1548" s="58"/>
    </row>
    <row r="1549" spans="1:3" x14ac:dyDescent="0.25">
      <c r="C1549" s="58"/>
    </row>
    <row r="1550" spans="1:3" x14ac:dyDescent="0.25">
      <c r="A1550" s="59"/>
      <c r="C1550" s="58"/>
    </row>
    <row r="1551" spans="1:3" x14ac:dyDescent="0.25">
      <c r="C1551" s="58"/>
    </row>
    <row r="1552" spans="1:3" x14ac:dyDescent="0.25">
      <c r="C1552" s="58"/>
    </row>
    <row r="1553" spans="3:3" x14ac:dyDescent="0.25">
      <c r="C1553" s="58"/>
    </row>
    <row r="1554" spans="3:3" x14ac:dyDescent="0.25">
      <c r="C1554" s="58"/>
    </row>
    <row r="1555" spans="3:3" x14ac:dyDescent="0.25">
      <c r="C1555" s="58"/>
    </row>
    <row r="1556" spans="3:3" x14ac:dyDescent="0.25">
      <c r="C1556" s="58"/>
    </row>
    <row r="1557" spans="3:3" x14ac:dyDescent="0.25">
      <c r="C1557" s="58"/>
    </row>
    <row r="1558" spans="3:3" x14ac:dyDescent="0.25">
      <c r="C1558" s="58"/>
    </row>
    <row r="1559" spans="3:3" x14ac:dyDescent="0.25">
      <c r="C1559" s="58"/>
    </row>
    <row r="1560" spans="3:3" x14ac:dyDescent="0.25">
      <c r="C1560" s="58"/>
    </row>
    <row r="1561" spans="3:3" x14ac:dyDescent="0.25">
      <c r="C1561" s="58"/>
    </row>
    <row r="1562" spans="3:3" x14ac:dyDescent="0.25">
      <c r="C1562" s="58"/>
    </row>
    <row r="1563" spans="3:3" x14ac:dyDescent="0.25">
      <c r="C1563" s="58"/>
    </row>
    <row r="1564" spans="3:3" x14ac:dyDescent="0.25">
      <c r="C1564" s="58"/>
    </row>
    <row r="1565" spans="3:3" x14ac:dyDescent="0.25">
      <c r="C1565" s="58"/>
    </row>
    <row r="1566" spans="3:3" x14ac:dyDescent="0.25">
      <c r="C1566" s="58"/>
    </row>
    <row r="1567" spans="3:3" x14ac:dyDescent="0.25">
      <c r="C1567" s="58"/>
    </row>
    <row r="1568" spans="3:3" x14ac:dyDescent="0.25">
      <c r="C1568" s="58"/>
    </row>
    <row r="1569" spans="1:3" x14ac:dyDescent="0.25">
      <c r="A1569" s="59"/>
      <c r="C1569" s="58"/>
    </row>
    <row r="1570" spans="1:3" x14ac:dyDescent="0.25">
      <c r="C1570" s="58"/>
    </row>
    <row r="1571" spans="1:3" x14ac:dyDescent="0.25">
      <c r="C1571" s="58"/>
    </row>
    <row r="1572" spans="1:3" x14ac:dyDescent="0.25">
      <c r="C1572" s="58"/>
    </row>
    <row r="1573" spans="1:3" x14ac:dyDescent="0.25">
      <c r="C1573" s="58"/>
    </row>
    <row r="1574" spans="1:3" x14ac:dyDescent="0.25">
      <c r="C1574" s="58"/>
    </row>
    <row r="1575" spans="1:3" x14ac:dyDescent="0.25">
      <c r="C1575" s="58"/>
    </row>
    <row r="1576" spans="1:3" x14ac:dyDescent="0.25">
      <c r="C1576" s="58"/>
    </row>
    <row r="1577" spans="1:3" x14ac:dyDescent="0.25">
      <c r="C1577" s="58"/>
    </row>
    <row r="1578" spans="1:3" x14ac:dyDescent="0.25">
      <c r="C1578" s="58"/>
    </row>
    <row r="1579" spans="1:3" x14ac:dyDescent="0.25">
      <c r="C1579" s="58"/>
    </row>
    <row r="1580" spans="1:3" x14ac:dyDescent="0.25">
      <c r="C1580" s="58"/>
    </row>
    <row r="1581" spans="1:3" x14ac:dyDescent="0.25">
      <c r="C1581" s="58"/>
    </row>
    <row r="1582" spans="1:3" x14ac:dyDescent="0.25">
      <c r="C1582" s="58"/>
    </row>
    <row r="1583" spans="1:3" x14ac:dyDescent="0.25">
      <c r="C1583" s="58"/>
    </row>
    <row r="1584" spans="1:3" x14ac:dyDescent="0.25">
      <c r="C1584" s="58"/>
    </row>
    <row r="1585" spans="1:3" x14ac:dyDescent="0.25">
      <c r="C1585" s="58"/>
    </row>
    <row r="1586" spans="1:3" x14ac:dyDescent="0.25">
      <c r="C1586" s="58"/>
    </row>
    <row r="1587" spans="1:3" x14ac:dyDescent="0.25">
      <c r="C1587" s="58"/>
    </row>
    <row r="1588" spans="1:3" x14ac:dyDescent="0.25">
      <c r="A1588" s="59"/>
      <c r="C1588" s="58"/>
    </row>
    <row r="1589" spans="1:3" x14ac:dyDescent="0.25">
      <c r="C1589" s="58"/>
    </row>
    <row r="1590" spans="1:3" x14ac:dyDescent="0.25">
      <c r="C1590" s="58"/>
    </row>
    <row r="1591" spans="1:3" x14ac:dyDescent="0.25">
      <c r="C1591" s="58"/>
    </row>
    <row r="1592" spans="1:3" x14ac:dyDescent="0.25">
      <c r="C1592" s="58"/>
    </row>
    <row r="1593" spans="1:3" x14ac:dyDescent="0.25">
      <c r="C1593" s="58"/>
    </row>
    <row r="1594" spans="1:3" x14ac:dyDescent="0.25">
      <c r="C1594" s="58"/>
    </row>
    <row r="1595" spans="1:3" x14ac:dyDescent="0.25">
      <c r="C1595" s="58"/>
    </row>
    <row r="1596" spans="1:3" x14ac:dyDescent="0.25">
      <c r="C1596" s="58"/>
    </row>
    <row r="1597" spans="1:3" x14ac:dyDescent="0.25">
      <c r="C1597" s="58"/>
    </row>
    <row r="1598" spans="1:3" x14ac:dyDescent="0.25">
      <c r="C1598" s="58"/>
    </row>
    <row r="1599" spans="1:3" x14ac:dyDescent="0.25">
      <c r="C1599" s="58"/>
    </row>
    <row r="1600" spans="1:3" x14ac:dyDescent="0.25">
      <c r="C1600" s="58"/>
    </row>
    <row r="1601" spans="1:3" x14ac:dyDescent="0.25">
      <c r="C1601" s="58"/>
    </row>
    <row r="1602" spans="1:3" x14ac:dyDescent="0.25">
      <c r="C1602" s="58"/>
    </row>
    <row r="1603" spans="1:3" x14ac:dyDescent="0.25">
      <c r="C1603" s="58"/>
    </row>
    <row r="1604" spans="1:3" x14ac:dyDescent="0.25">
      <c r="C1604" s="58"/>
    </row>
    <row r="1605" spans="1:3" x14ac:dyDescent="0.25">
      <c r="C1605" s="58"/>
    </row>
    <row r="1606" spans="1:3" x14ac:dyDescent="0.25">
      <c r="C1606" s="58"/>
    </row>
    <row r="1607" spans="1:3" x14ac:dyDescent="0.25">
      <c r="A1607" s="59"/>
      <c r="C1607" s="58"/>
    </row>
    <row r="1608" spans="1:3" x14ac:dyDescent="0.25">
      <c r="C1608" s="58"/>
    </row>
    <row r="1609" spans="1:3" x14ac:dyDescent="0.25">
      <c r="C1609" s="58"/>
    </row>
    <row r="1610" spans="1:3" x14ac:dyDescent="0.25">
      <c r="C1610" s="58"/>
    </row>
    <row r="1611" spans="1:3" x14ac:dyDescent="0.25">
      <c r="C1611" s="58"/>
    </row>
    <row r="1612" spans="1:3" x14ac:dyDescent="0.25">
      <c r="C1612" s="58"/>
    </row>
    <row r="1613" spans="1:3" x14ac:dyDescent="0.25">
      <c r="C1613" s="58"/>
    </row>
    <row r="1614" spans="1:3" x14ac:dyDescent="0.25">
      <c r="C1614" s="58"/>
    </row>
    <row r="1615" spans="1:3" x14ac:dyDescent="0.25">
      <c r="C1615" s="58"/>
    </row>
    <row r="1616" spans="1:3" x14ac:dyDescent="0.25">
      <c r="C1616" s="58"/>
    </row>
    <row r="1617" spans="1:3" x14ac:dyDescent="0.25">
      <c r="C1617" s="58"/>
    </row>
    <row r="1618" spans="1:3" x14ac:dyDescent="0.25">
      <c r="C1618" s="58"/>
    </row>
    <row r="1619" spans="1:3" x14ac:dyDescent="0.25">
      <c r="C1619" s="58"/>
    </row>
    <row r="1620" spans="1:3" x14ac:dyDescent="0.25">
      <c r="C1620" s="58"/>
    </row>
    <row r="1621" spans="1:3" x14ac:dyDescent="0.25">
      <c r="C1621" s="58"/>
    </row>
    <row r="1622" spans="1:3" x14ac:dyDescent="0.25">
      <c r="C1622" s="58"/>
    </row>
    <row r="1623" spans="1:3" x14ac:dyDescent="0.25">
      <c r="C1623" s="58"/>
    </row>
    <row r="1624" spans="1:3" x14ac:dyDescent="0.25">
      <c r="C1624" s="58"/>
    </row>
    <row r="1625" spans="1:3" x14ac:dyDescent="0.25">
      <c r="C1625" s="58"/>
    </row>
    <row r="1626" spans="1:3" x14ac:dyDescent="0.25">
      <c r="A1626" s="59"/>
      <c r="C1626" s="58"/>
    </row>
    <row r="1627" spans="1:3" x14ac:dyDescent="0.25">
      <c r="C1627" s="58"/>
    </row>
    <row r="1628" spans="1:3" x14ac:dyDescent="0.25">
      <c r="C1628" s="58"/>
    </row>
    <row r="1629" spans="1:3" x14ac:dyDescent="0.25">
      <c r="C1629" s="58"/>
    </row>
    <row r="1630" spans="1:3" x14ac:dyDescent="0.25">
      <c r="C1630" s="58"/>
    </row>
    <row r="1631" spans="1:3" x14ac:dyDescent="0.25">
      <c r="C1631" s="58"/>
    </row>
    <row r="1632" spans="1:3" x14ac:dyDescent="0.25">
      <c r="C1632" s="58"/>
    </row>
    <row r="1633" spans="1:3" x14ac:dyDescent="0.25">
      <c r="C1633" s="58"/>
    </row>
    <row r="1634" spans="1:3" x14ac:dyDescent="0.25">
      <c r="C1634" s="58"/>
    </row>
    <row r="1635" spans="1:3" x14ac:dyDescent="0.25">
      <c r="C1635" s="58"/>
    </row>
    <row r="1636" spans="1:3" x14ac:dyDescent="0.25">
      <c r="C1636" s="58"/>
    </row>
    <row r="1637" spans="1:3" x14ac:dyDescent="0.25">
      <c r="C1637" s="58"/>
    </row>
    <row r="1638" spans="1:3" x14ac:dyDescent="0.25">
      <c r="C1638" s="58"/>
    </row>
    <row r="1639" spans="1:3" x14ac:dyDescent="0.25">
      <c r="C1639" s="58"/>
    </row>
    <row r="1640" spans="1:3" x14ac:dyDescent="0.25">
      <c r="C1640" s="58"/>
    </row>
    <row r="1641" spans="1:3" x14ac:dyDescent="0.25">
      <c r="C1641" s="58"/>
    </row>
    <row r="1642" spans="1:3" x14ac:dyDescent="0.25">
      <c r="C1642" s="58"/>
    </row>
    <row r="1643" spans="1:3" x14ac:dyDescent="0.25">
      <c r="C1643" s="58"/>
    </row>
    <row r="1644" spans="1:3" x14ac:dyDescent="0.25">
      <c r="C1644" s="58"/>
    </row>
    <row r="1645" spans="1:3" x14ac:dyDescent="0.25">
      <c r="A1645" s="59"/>
      <c r="C1645" s="58"/>
    </row>
    <row r="1646" spans="1:3" x14ac:dyDescent="0.25">
      <c r="C1646" s="58"/>
    </row>
    <row r="1647" spans="1:3" x14ac:dyDescent="0.25">
      <c r="C1647" s="58"/>
    </row>
    <row r="1648" spans="1:3" x14ac:dyDescent="0.25">
      <c r="C1648" s="58"/>
    </row>
    <row r="1649" spans="1:3" x14ac:dyDescent="0.25">
      <c r="C1649" s="58"/>
    </row>
    <row r="1650" spans="1:3" x14ac:dyDescent="0.25">
      <c r="C1650" s="58"/>
    </row>
    <row r="1651" spans="1:3" x14ac:dyDescent="0.25">
      <c r="C1651" s="58"/>
    </row>
    <row r="1652" spans="1:3" x14ac:dyDescent="0.25">
      <c r="C1652" s="58"/>
    </row>
    <row r="1653" spans="1:3" x14ac:dyDescent="0.25">
      <c r="C1653" s="58"/>
    </row>
    <row r="1654" spans="1:3" x14ac:dyDescent="0.25">
      <c r="C1654" s="58"/>
    </row>
    <row r="1655" spans="1:3" x14ac:dyDescent="0.25">
      <c r="C1655" s="58"/>
    </row>
    <row r="1656" spans="1:3" x14ac:dyDescent="0.25">
      <c r="C1656" s="58"/>
    </row>
    <row r="1657" spans="1:3" x14ac:dyDescent="0.25">
      <c r="C1657" s="58"/>
    </row>
    <row r="1658" spans="1:3" x14ac:dyDescent="0.25">
      <c r="C1658" s="58"/>
    </row>
    <row r="1659" spans="1:3" x14ac:dyDescent="0.25">
      <c r="C1659" s="58"/>
    </row>
    <row r="1660" spans="1:3" x14ac:dyDescent="0.25">
      <c r="C1660" s="58"/>
    </row>
    <row r="1661" spans="1:3" x14ac:dyDescent="0.25">
      <c r="C1661" s="58"/>
    </row>
    <row r="1662" spans="1:3" x14ac:dyDescent="0.25">
      <c r="C1662" s="58"/>
    </row>
    <row r="1663" spans="1:3" x14ac:dyDescent="0.25">
      <c r="C1663" s="58"/>
    </row>
    <row r="1664" spans="1:3" x14ac:dyDescent="0.25">
      <c r="A1664" s="59"/>
      <c r="C1664" s="58"/>
    </row>
    <row r="1665" spans="3:3" x14ac:dyDescent="0.25">
      <c r="C1665" s="58"/>
    </row>
    <row r="1666" spans="3:3" x14ac:dyDescent="0.25">
      <c r="C1666" s="58"/>
    </row>
    <row r="1667" spans="3:3" x14ac:dyDescent="0.25">
      <c r="C1667" s="58"/>
    </row>
    <row r="1668" spans="3:3" x14ac:dyDescent="0.25">
      <c r="C1668" s="58"/>
    </row>
    <row r="1669" spans="3:3" x14ac:dyDescent="0.25">
      <c r="C1669" s="58"/>
    </row>
    <row r="1670" spans="3:3" x14ac:dyDescent="0.25">
      <c r="C1670" s="58"/>
    </row>
    <row r="1671" spans="3:3" x14ac:dyDescent="0.25">
      <c r="C1671" s="58"/>
    </row>
    <row r="1672" spans="3:3" x14ac:dyDescent="0.25">
      <c r="C1672" s="58"/>
    </row>
    <row r="1673" spans="3:3" x14ac:dyDescent="0.25">
      <c r="C1673" s="58"/>
    </row>
    <row r="1674" spans="3:3" x14ac:dyDescent="0.25">
      <c r="C1674" s="58"/>
    </row>
    <row r="1675" spans="3:3" x14ac:dyDescent="0.25">
      <c r="C1675" s="58"/>
    </row>
    <row r="1676" spans="3:3" x14ac:dyDescent="0.25">
      <c r="C1676" s="58"/>
    </row>
    <row r="1677" spans="3:3" x14ac:dyDescent="0.25">
      <c r="C1677" s="58"/>
    </row>
    <row r="1678" spans="3:3" x14ac:dyDescent="0.25">
      <c r="C1678" s="58"/>
    </row>
    <row r="1679" spans="3:3" x14ac:dyDescent="0.25">
      <c r="C1679" s="58"/>
    </row>
    <row r="1680" spans="3:3" x14ac:dyDescent="0.25">
      <c r="C1680" s="58"/>
    </row>
    <row r="1681" spans="1:3" x14ac:dyDescent="0.25">
      <c r="C1681" s="58"/>
    </row>
    <row r="1682" spans="1:3" x14ac:dyDescent="0.25">
      <c r="C1682" s="58"/>
    </row>
    <row r="1683" spans="1:3" x14ac:dyDescent="0.25">
      <c r="A1683" s="59"/>
      <c r="C1683" s="58"/>
    </row>
    <row r="1684" spans="1:3" x14ac:dyDescent="0.25">
      <c r="C1684" s="58"/>
    </row>
    <row r="1685" spans="1:3" x14ac:dyDescent="0.25">
      <c r="C1685" s="58"/>
    </row>
    <row r="1686" spans="1:3" x14ac:dyDescent="0.25">
      <c r="C1686" s="58"/>
    </row>
    <row r="1687" spans="1:3" x14ac:dyDescent="0.25">
      <c r="C1687" s="58"/>
    </row>
    <row r="1688" spans="1:3" x14ac:dyDescent="0.25">
      <c r="C1688" s="58"/>
    </row>
    <row r="1689" spans="1:3" x14ac:dyDescent="0.25">
      <c r="C1689" s="58"/>
    </row>
    <row r="1690" spans="1:3" x14ac:dyDescent="0.25">
      <c r="C1690" s="58"/>
    </row>
    <row r="1691" spans="1:3" x14ac:dyDescent="0.25">
      <c r="C1691" s="58"/>
    </row>
    <row r="1692" spans="1:3" x14ac:dyDescent="0.25">
      <c r="C1692" s="58"/>
    </row>
    <row r="1693" spans="1:3" x14ac:dyDescent="0.25">
      <c r="C1693" s="58"/>
    </row>
    <row r="1694" spans="1:3" x14ac:dyDescent="0.25">
      <c r="C1694" s="58"/>
    </row>
    <row r="1695" spans="1:3" x14ac:dyDescent="0.25">
      <c r="C1695" s="58"/>
    </row>
    <row r="1696" spans="1:3" x14ac:dyDescent="0.25">
      <c r="C1696" s="58"/>
    </row>
    <row r="1697" spans="1:3" x14ac:dyDescent="0.25">
      <c r="C1697" s="58"/>
    </row>
    <row r="1698" spans="1:3" x14ac:dyDescent="0.25">
      <c r="C1698" s="58"/>
    </row>
    <row r="1699" spans="1:3" x14ac:dyDescent="0.25">
      <c r="C1699" s="58"/>
    </row>
    <row r="1700" spans="1:3" x14ac:dyDescent="0.25">
      <c r="C1700" s="58"/>
    </row>
    <row r="1701" spans="1:3" x14ac:dyDescent="0.25">
      <c r="C1701" s="58"/>
    </row>
    <row r="1702" spans="1:3" x14ac:dyDescent="0.25">
      <c r="A1702" s="59"/>
      <c r="C1702" s="58"/>
    </row>
    <row r="1703" spans="1:3" x14ac:dyDescent="0.25">
      <c r="C1703" s="58"/>
    </row>
    <row r="1704" spans="1:3" x14ac:dyDescent="0.25">
      <c r="C1704" s="58"/>
    </row>
    <row r="1705" spans="1:3" x14ac:dyDescent="0.25">
      <c r="C1705" s="58"/>
    </row>
    <row r="1706" spans="1:3" x14ac:dyDescent="0.25">
      <c r="C1706" s="58"/>
    </row>
    <row r="1707" spans="1:3" x14ac:dyDescent="0.25">
      <c r="C1707" s="58"/>
    </row>
    <row r="1708" spans="1:3" x14ac:dyDescent="0.25">
      <c r="C1708" s="58"/>
    </row>
    <row r="1709" spans="1:3" x14ac:dyDescent="0.25">
      <c r="C1709" s="58"/>
    </row>
    <row r="1710" spans="1:3" x14ac:dyDescent="0.25">
      <c r="C1710" s="58"/>
    </row>
    <row r="1711" spans="1:3" x14ac:dyDescent="0.25">
      <c r="C1711" s="58"/>
    </row>
    <row r="1712" spans="1:3" x14ac:dyDescent="0.25">
      <c r="C1712" s="58"/>
    </row>
    <row r="1713" spans="1:3" x14ac:dyDescent="0.25">
      <c r="C1713" s="58"/>
    </row>
    <row r="1714" spans="1:3" x14ac:dyDescent="0.25">
      <c r="C1714" s="58"/>
    </row>
    <row r="1715" spans="1:3" x14ac:dyDescent="0.25">
      <c r="C1715" s="58"/>
    </row>
    <row r="1716" spans="1:3" x14ac:dyDescent="0.25">
      <c r="C1716" s="58"/>
    </row>
    <row r="1717" spans="1:3" x14ac:dyDescent="0.25">
      <c r="C1717" s="58"/>
    </row>
    <row r="1718" spans="1:3" x14ac:dyDescent="0.25">
      <c r="C1718" s="58"/>
    </row>
    <row r="1719" spans="1:3" x14ac:dyDescent="0.25">
      <c r="C1719" s="58"/>
    </row>
    <row r="1720" spans="1:3" x14ac:dyDescent="0.25">
      <c r="C1720" s="58"/>
    </row>
    <row r="1721" spans="1:3" x14ac:dyDescent="0.25">
      <c r="A1721" s="59"/>
      <c r="C1721" s="58"/>
    </row>
    <row r="1722" spans="1:3" x14ac:dyDescent="0.25">
      <c r="C1722" s="58"/>
    </row>
    <row r="1723" spans="1:3" x14ac:dyDescent="0.25">
      <c r="C1723" s="58"/>
    </row>
    <row r="1724" spans="1:3" x14ac:dyDescent="0.25">
      <c r="C1724" s="58"/>
    </row>
    <row r="1725" spans="1:3" x14ac:dyDescent="0.25">
      <c r="C1725" s="58"/>
    </row>
    <row r="1726" spans="1:3" x14ac:dyDescent="0.25">
      <c r="C1726" s="58"/>
    </row>
    <row r="1727" spans="1:3" x14ac:dyDescent="0.25">
      <c r="C1727" s="58"/>
    </row>
    <row r="1728" spans="1:3" x14ac:dyDescent="0.25">
      <c r="C1728" s="58"/>
    </row>
    <row r="1729" spans="1:3" x14ac:dyDescent="0.25">
      <c r="C1729" s="58"/>
    </row>
    <row r="1730" spans="1:3" x14ac:dyDescent="0.25">
      <c r="C1730" s="58"/>
    </row>
    <row r="1731" spans="1:3" x14ac:dyDescent="0.25">
      <c r="C1731" s="58"/>
    </row>
    <row r="1732" spans="1:3" x14ac:dyDescent="0.25">
      <c r="C1732" s="58"/>
    </row>
    <row r="1733" spans="1:3" x14ac:dyDescent="0.25">
      <c r="C1733" s="58"/>
    </row>
    <row r="1734" spans="1:3" x14ac:dyDescent="0.25">
      <c r="C1734" s="58"/>
    </row>
    <row r="1735" spans="1:3" x14ac:dyDescent="0.25">
      <c r="C1735" s="58"/>
    </row>
    <row r="1736" spans="1:3" x14ac:dyDescent="0.25">
      <c r="C1736" s="58"/>
    </row>
    <row r="1737" spans="1:3" x14ac:dyDescent="0.25">
      <c r="C1737" s="58"/>
    </row>
    <row r="1738" spans="1:3" x14ac:dyDescent="0.25">
      <c r="C1738" s="58"/>
    </row>
    <row r="1739" spans="1:3" x14ac:dyDescent="0.25">
      <c r="C1739" s="58"/>
    </row>
    <row r="1740" spans="1:3" x14ac:dyDescent="0.25">
      <c r="A1740" s="59"/>
      <c r="C1740" s="58"/>
    </row>
    <row r="1741" spans="1:3" x14ac:dyDescent="0.25">
      <c r="C1741" s="58"/>
    </row>
    <row r="1742" spans="1:3" x14ac:dyDescent="0.25">
      <c r="C1742" s="58"/>
    </row>
    <row r="1743" spans="1:3" x14ac:dyDescent="0.25">
      <c r="C1743" s="58"/>
    </row>
    <row r="1744" spans="1:3" x14ac:dyDescent="0.25">
      <c r="C1744" s="58"/>
    </row>
    <row r="1745" spans="1:3" x14ac:dyDescent="0.25">
      <c r="C1745" s="58"/>
    </row>
    <row r="1746" spans="1:3" x14ac:dyDescent="0.25">
      <c r="C1746" s="58"/>
    </row>
    <row r="1747" spans="1:3" x14ac:dyDescent="0.25">
      <c r="C1747" s="58"/>
    </row>
    <row r="1748" spans="1:3" x14ac:dyDescent="0.25">
      <c r="C1748" s="58"/>
    </row>
    <row r="1749" spans="1:3" x14ac:dyDescent="0.25">
      <c r="C1749" s="58"/>
    </row>
    <row r="1750" spans="1:3" x14ac:dyDescent="0.25">
      <c r="C1750" s="58"/>
    </row>
    <row r="1751" spans="1:3" x14ac:dyDescent="0.25">
      <c r="C1751" s="58"/>
    </row>
    <row r="1752" spans="1:3" x14ac:dyDescent="0.25">
      <c r="C1752" s="58"/>
    </row>
    <row r="1753" spans="1:3" x14ac:dyDescent="0.25">
      <c r="C1753" s="58"/>
    </row>
    <row r="1754" spans="1:3" x14ac:dyDescent="0.25">
      <c r="C1754" s="58"/>
    </row>
    <row r="1755" spans="1:3" x14ac:dyDescent="0.25">
      <c r="C1755" s="58"/>
    </row>
    <row r="1756" spans="1:3" x14ac:dyDescent="0.25">
      <c r="C1756" s="58"/>
    </row>
    <row r="1757" spans="1:3" x14ac:dyDescent="0.25">
      <c r="C1757" s="58"/>
    </row>
    <row r="1758" spans="1:3" x14ac:dyDescent="0.25">
      <c r="C1758" s="58"/>
    </row>
    <row r="1759" spans="1:3" x14ac:dyDescent="0.25">
      <c r="A1759" s="59"/>
      <c r="C1759" s="58"/>
    </row>
    <row r="1760" spans="1:3" x14ac:dyDescent="0.25">
      <c r="C1760" s="58"/>
    </row>
    <row r="1761" spans="3:3" x14ac:dyDescent="0.25">
      <c r="C1761" s="58"/>
    </row>
    <row r="1762" spans="3:3" x14ac:dyDescent="0.25">
      <c r="C1762" s="58"/>
    </row>
    <row r="1763" spans="3:3" x14ac:dyDescent="0.25">
      <c r="C1763" s="58"/>
    </row>
    <row r="1764" spans="3:3" x14ac:dyDescent="0.25">
      <c r="C1764" s="58"/>
    </row>
    <row r="1765" spans="3:3" x14ac:dyDescent="0.25">
      <c r="C1765" s="58"/>
    </row>
    <row r="1766" spans="3:3" x14ac:dyDescent="0.25">
      <c r="C1766" s="58"/>
    </row>
    <row r="1767" spans="3:3" x14ac:dyDescent="0.25">
      <c r="C1767" s="58"/>
    </row>
    <row r="1768" spans="3:3" x14ac:dyDescent="0.25">
      <c r="C1768" s="58"/>
    </row>
    <row r="1769" spans="3:3" x14ac:dyDescent="0.25">
      <c r="C1769" s="58"/>
    </row>
    <row r="1770" spans="3:3" x14ac:dyDescent="0.25">
      <c r="C1770" s="58"/>
    </row>
    <row r="1771" spans="3:3" x14ac:dyDescent="0.25">
      <c r="C1771" s="58"/>
    </row>
    <row r="1772" spans="3:3" x14ac:dyDescent="0.25">
      <c r="C1772" s="58"/>
    </row>
    <row r="1773" spans="3:3" x14ac:dyDescent="0.25">
      <c r="C1773" s="58"/>
    </row>
    <row r="1774" spans="3:3" x14ac:dyDescent="0.25">
      <c r="C1774" s="58"/>
    </row>
    <row r="1775" spans="3:3" x14ac:dyDescent="0.25">
      <c r="C1775" s="58"/>
    </row>
    <row r="1776" spans="3:3" x14ac:dyDescent="0.25">
      <c r="C1776" s="58"/>
    </row>
    <row r="1777" spans="1:3" x14ac:dyDescent="0.25">
      <c r="C1777" s="58"/>
    </row>
    <row r="1778" spans="1:3" x14ac:dyDescent="0.25">
      <c r="A1778" s="59"/>
      <c r="C1778" s="58"/>
    </row>
    <row r="1779" spans="1:3" x14ac:dyDescent="0.25">
      <c r="C1779" s="58"/>
    </row>
    <row r="1780" spans="1:3" x14ac:dyDescent="0.25">
      <c r="C1780" s="58"/>
    </row>
    <row r="1781" spans="1:3" x14ac:dyDescent="0.25">
      <c r="C1781" s="58"/>
    </row>
    <row r="1782" spans="1:3" x14ac:dyDescent="0.25">
      <c r="C1782" s="58"/>
    </row>
    <row r="1783" spans="1:3" x14ac:dyDescent="0.25">
      <c r="C1783" s="58"/>
    </row>
    <row r="1784" spans="1:3" x14ac:dyDescent="0.25">
      <c r="C1784" s="58"/>
    </row>
    <row r="1785" spans="1:3" x14ac:dyDescent="0.25">
      <c r="C1785" s="58"/>
    </row>
    <row r="1786" spans="1:3" x14ac:dyDescent="0.25">
      <c r="C1786" s="58"/>
    </row>
    <row r="1787" spans="1:3" x14ac:dyDescent="0.25">
      <c r="C1787" s="58"/>
    </row>
    <row r="1788" spans="1:3" x14ac:dyDescent="0.25">
      <c r="C1788" s="58"/>
    </row>
    <row r="1789" spans="1:3" x14ac:dyDescent="0.25">
      <c r="C1789" s="58"/>
    </row>
    <row r="1790" spans="1:3" x14ac:dyDescent="0.25">
      <c r="C1790" s="58"/>
    </row>
    <row r="1791" spans="1:3" x14ac:dyDescent="0.25">
      <c r="C1791" s="58"/>
    </row>
    <row r="1792" spans="1:3" x14ac:dyDescent="0.25">
      <c r="C1792" s="58"/>
    </row>
    <row r="1793" spans="1:3" x14ac:dyDescent="0.25">
      <c r="C1793" s="58"/>
    </row>
    <row r="1794" spans="1:3" x14ac:dyDescent="0.25">
      <c r="C1794" s="58"/>
    </row>
    <row r="1795" spans="1:3" x14ac:dyDescent="0.25">
      <c r="C1795" s="58"/>
    </row>
    <row r="1796" spans="1:3" x14ac:dyDescent="0.25">
      <c r="C1796" s="58"/>
    </row>
    <row r="1797" spans="1:3" x14ac:dyDescent="0.25">
      <c r="A1797" s="59"/>
      <c r="C1797" s="58"/>
    </row>
    <row r="1798" spans="1:3" x14ac:dyDescent="0.25">
      <c r="C1798" s="58"/>
    </row>
    <row r="1799" spans="1:3" x14ac:dyDescent="0.25">
      <c r="C1799" s="58"/>
    </row>
    <row r="1800" spans="1:3" x14ac:dyDescent="0.25">
      <c r="C1800" s="58"/>
    </row>
    <row r="1801" spans="1:3" x14ac:dyDescent="0.25">
      <c r="C1801" s="58"/>
    </row>
    <row r="1802" spans="1:3" x14ac:dyDescent="0.25">
      <c r="C1802" s="58"/>
    </row>
    <row r="1803" spans="1:3" x14ac:dyDescent="0.25">
      <c r="C1803" s="58"/>
    </row>
    <row r="1804" spans="1:3" x14ac:dyDescent="0.25">
      <c r="C1804" s="58"/>
    </row>
    <row r="1805" spans="1:3" x14ac:dyDescent="0.25">
      <c r="C1805" s="58"/>
    </row>
    <row r="1806" spans="1:3" x14ac:dyDescent="0.25">
      <c r="C1806" s="58"/>
    </row>
    <row r="1807" spans="1:3" x14ac:dyDescent="0.25">
      <c r="C1807" s="58"/>
    </row>
    <row r="1808" spans="1:3" x14ac:dyDescent="0.25">
      <c r="C1808" s="58"/>
    </row>
    <row r="1809" spans="1:3" x14ac:dyDescent="0.25">
      <c r="C1809" s="58"/>
    </row>
    <row r="1810" spans="1:3" x14ac:dyDescent="0.25">
      <c r="C1810" s="58"/>
    </row>
    <row r="1811" spans="1:3" x14ac:dyDescent="0.25">
      <c r="C1811" s="58"/>
    </row>
    <row r="1812" spans="1:3" x14ac:dyDescent="0.25">
      <c r="C1812" s="58"/>
    </row>
    <row r="1813" spans="1:3" x14ac:dyDescent="0.25">
      <c r="C1813" s="58"/>
    </row>
    <row r="1814" spans="1:3" x14ac:dyDescent="0.25">
      <c r="C1814" s="58"/>
    </row>
    <row r="1815" spans="1:3" x14ac:dyDescent="0.25">
      <c r="C1815" s="58"/>
    </row>
    <row r="1816" spans="1:3" x14ac:dyDescent="0.25">
      <c r="A1816" s="59"/>
      <c r="C1816" s="58"/>
    </row>
    <row r="1817" spans="1:3" x14ac:dyDescent="0.25">
      <c r="C1817" s="58"/>
    </row>
    <row r="1818" spans="1:3" x14ac:dyDescent="0.25">
      <c r="C1818" s="58"/>
    </row>
    <row r="1819" spans="1:3" x14ac:dyDescent="0.25">
      <c r="C1819" s="58"/>
    </row>
    <row r="1820" spans="1:3" x14ac:dyDescent="0.25">
      <c r="C1820" s="58"/>
    </row>
    <row r="1821" spans="1:3" x14ac:dyDescent="0.25">
      <c r="C1821" s="58"/>
    </row>
    <row r="1822" spans="1:3" x14ac:dyDescent="0.25">
      <c r="C1822" s="58"/>
    </row>
    <row r="1823" spans="1:3" x14ac:dyDescent="0.25">
      <c r="C1823" s="58"/>
    </row>
    <row r="1824" spans="1:3" x14ac:dyDescent="0.25">
      <c r="C1824" s="58"/>
    </row>
    <row r="1825" spans="1:3" x14ac:dyDescent="0.25">
      <c r="C1825" s="58"/>
    </row>
    <row r="1826" spans="1:3" x14ac:dyDescent="0.25">
      <c r="C1826" s="58"/>
    </row>
    <row r="1827" spans="1:3" x14ac:dyDescent="0.25">
      <c r="C1827" s="58"/>
    </row>
    <row r="1828" spans="1:3" x14ac:dyDescent="0.25">
      <c r="C1828" s="58"/>
    </row>
    <row r="1829" spans="1:3" x14ac:dyDescent="0.25">
      <c r="C1829" s="58"/>
    </row>
    <row r="1830" spans="1:3" x14ac:dyDescent="0.25">
      <c r="C1830" s="58"/>
    </row>
    <row r="1831" spans="1:3" x14ac:dyDescent="0.25">
      <c r="C1831" s="58"/>
    </row>
    <row r="1832" spans="1:3" x14ac:dyDescent="0.25">
      <c r="C1832" s="58"/>
    </row>
    <row r="1833" spans="1:3" x14ac:dyDescent="0.25">
      <c r="C1833" s="58"/>
    </row>
    <row r="1834" spans="1:3" x14ac:dyDescent="0.25">
      <c r="C1834" s="58"/>
    </row>
    <row r="1835" spans="1:3" x14ac:dyDescent="0.25">
      <c r="A1835" s="59"/>
      <c r="C1835" s="58"/>
    </row>
    <row r="1836" spans="1:3" x14ac:dyDescent="0.25">
      <c r="C1836" s="58"/>
    </row>
    <row r="1837" spans="1:3" x14ac:dyDescent="0.25">
      <c r="C1837" s="58"/>
    </row>
    <row r="1838" spans="1:3" x14ac:dyDescent="0.25">
      <c r="C1838" s="58"/>
    </row>
    <row r="1839" spans="1:3" x14ac:dyDescent="0.25">
      <c r="C1839" s="58"/>
    </row>
    <row r="1840" spans="1:3" x14ac:dyDescent="0.25">
      <c r="C1840" s="58"/>
    </row>
    <row r="1841" spans="1:3" x14ac:dyDescent="0.25">
      <c r="C1841" s="58"/>
    </row>
    <row r="1842" spans="1:3" x14ac:dyDescent="0.25">
      <c r="C1842" s="58"/>
    </row>
    <row r="1843" spans="1:3" x14ac:dyDescent="0.25">
      <c r="C1843" s="58"/>
    </row>
    <row r="1844" spans="1:3" x14ac:dyDescent="0.25">
      <c r="C1844" s="58"/>
    </row>
    <row r="1845" spans="1:3" x14ac:dyDescent="0.25">
      <c r="C1845" s="58"/>
    </row>
    <row r="1846" spans="1:3" x14ac:dyDescent="0.25">
      <c r="C1846" s="58"/>
    </row>
    <row r="1847" spans="1:3" x14ac:dyDescent="0.25">
      <c r="C1847" s="58"/>
    </row>
    <row r="1848" spans="1:3" x14ac:dyDescent="0.25">
      <c r="C1848" s="58"/>
    </row>
    <row r="1849" spans="1:3" x14ac:dyDescent="0.25">
      <c r="C1849" s="58"/>
    </row>
    <row r="1850" spans="1:3" x14ac:dyDescent="0.25">
      <c r="C1850" s="58"/>
    </row>
    <row r="1851" spans="1:3" x14ac:dyDescent="0.25">
      <c r="C1851" s="58"/>
    </row>
    <row r="1852" spans="1:3" x14ac:dyDescent="0.25">
      <c r="C1852" s="58"/>
    </row>
    <row r="1853" spans="1:3" x14ac:dyDescent="0.25">
      <c r="C1853" s="58"/>
    </row>
    <row r="1854" spans="1:3" x14ac:dyDescent="0.25">
      <c r="A1854" s="59"/>
      <c r="C1854" s="58"/>
    </row>
    <row r="1855" spans="1:3" x14ac:dyDescent="0.25">
      <c r="C1855" s="58"/>
    </row>
    <row r="1856" spans="1:3" x14ac:dyDescent="0.25">
      <c r="C1856" s="58"/>
    </row>
    <row r="1857" spans="3:3" x14ac:dyDescent="0.25">
      <c r="C1857" s="58"/>
    </row>
    <row r="1858" spans="3:3" x14ac:dyDescent="0.25">
      <c r="C1858" s="58"/>
    </row>
    <row r="1859" spans="3:3" x14ac:dyDescent="0.25">
      <c r="C1859" s="58"/>
    </row>
    <row r="1860" spans="3:3" x14ac:dyDescent="0.25">
      <c r="C1860" s="58"/>
    </row>
    <row r="1861" spans="3:3" x14ac:dyDescent="0.25">
      <c r="C1861" s="58"/>
    </row>
    <row r="1862" spans="3:3" x14ac:dyDescent="0.25">
      <c r="C1862" s="58"/>
    </row>
    <row r="1863" spans="3:3" x14ac:dyDescent="0.25">
      <c r="C1863" s="58"/>
    </row>
    <row r="1864" spans="3:3" x14ac:dyDescent="0.25">
      <c r="C1864" s="58"/>
    </row>
    <row r="1865" spans="3:3" x14ac:dyDescent="0.25">
      <c r="C1865" s="58"/>
    </row>
    <row r="1866" spans="3:3" x14ac:dyDescent="0.25">
      <c r="C1866" s="58"/>
    </row>
    <row r="1867" spans="3:3" x14ac:dyDescent="0.25">
      <c r="C1867" s="58"/>
    </row>
    <row r="1868" spans="3:3" x14ac:dyDescent="0.25">
      <c r="C1868" s="58"/>
    </row>
    <row r="1869" spans="3:3" x14ac:dyDescent="0.25">
      <c r="C1869" s="58"/>
    </row>
    <row r="1870" spans="3:3" x14ac:dyDescent="0.25">
      <c r="C1870" s="58"/>
    </row>
    <row r="1871" spans="3:3" x14ac:dyDescent="0.25">
      <c r="C1871" s="58"/>
    </row>
    <row r="1872" spans="3:3" x14ac:dyDescent="0.25">
      <c r="C1872" s="58"/>
    </row>
    <row r="1873" spans="1:3" x14ac:dyDescent="0.25">
      <c r="A1873" s="59"/>
      <c r="C1873" s="58"/>
    </row>
    <row r="1874" spans="1:3" x14ac:dyDescent="0.25">
      <c r="C1874" s="58"/>
    </row>
    <row r="1875" spans="1:3" x14ac:dyDescent="0.25">
      <c r="C1875" s="58"/>
    </row>
    <row r="1876" spans="1:3" x14ac:dyDescent="0.25">
      <c r="C1876" s="58"/>
    </row>
    <row r="1877" spans="1:3" x14ac:dyDescent="0.25">
      <c r="C1877" s="58"/>
    </row>
    <row r="1878" spans="1:3" x14ac:dyDescent="0.25">
      <c r="C1878" s="58"/>
    </row>
    <row r="1879" spans="1:3" x14ac:dyDescent="0.25">
      <c r="C1879" s="58"/>
    </row>
    <row r="1880" spans="1:3" x14ac:dyDescent="0.25">
      <c r="C1880" s="58"/>
    </row>
    <row r="1881" spans="1:3" x14ac:dyDescent="0.25">
      <c r="C1881" s="58"/>
    </row>
    <row r="1882" spans="1:3" x14ac:dyDescent="0.25">
      <c r="C1882" s="58"/>
    </row>
    <row r="1883" spans="1:3" x14ac:dyDescent="0.25">
      <c r="C1883" s="58"/>
    </row>
    <row r="1884" spans="1:3" x14ac:dyDescent="0.25">
      <c r="C1884" s="58"/>
    </row>
    <row r="1885" spans="1:3" x14ac:dyDescent="0.25">
      <c r="C1885" s="58"/>
    </row>
    <row r="1886" spans="1:3" x14ac:dyDescent="0.25">
      <c r="C1886" s="58"/>
    </row>
    <row r="1887" spans="1:3" x14ac:dyDescent="0.25">
      <c r="C1887" s="58"/>
    </row>
    <row r="1888" spans="1:3" x14ac:dyDescent="0.25">
      <c r="C1888" s="58"/>
    </row>
    <row r="1889" spans="1:3" x14ac:dyDescent="0.25">
      <c r="C1889" s="58"/>
    </row>
    <row r="1890" spans="1:3" x14ac:dyDescent="0.25">
      <c r="C1890" s="58"/>
    </row>
    <row r="1891" spans="1:3" x14ac:dyDescent="0.25">
      <c r="C1891" s="58"/>
    </row>
    <row r="1892" spans="1:3" x14ac:dyDescent="0.25">
      <c r="A1892" s="59"/>
      <c r="C1892" s="58"/>
    </row>
    <row r="1893" spans="1:3" x14ac:dyDescent="0.25">
      <c r="C1893" s="58"/>
    </row>
    <row r="1894" spans="1:3" x14ac:dyDescent="0.25">
      <c r="C1894" s="58"/>
    </row>
    <row r="1895" spans="1:3" x14ac:dyDescent="0.25">
      <c r="C1895" s="58"/>
    </row>
    <row r="1896" spans="1:3" x14ac:dyDescent="0.25">
      <c r="C1896" s="58"/>
    </row>
    <row r="1897" spans="1:3" x14ac:dyDescent="0.25">
      <c r="C1897" s="58"/>
    </row>
    <row r="1898" spans="1:3" x14ac:dyDescent="0.25">
      <c r="C1898" s="58"/>
    </row>
    <row r="1899" spans="1:3" x14ac:dyDescent="0.25">
      <c r="C1899" s="58"/>
    </row>
    <row r="1900" spans="1:3" x14ac:dyDescent="0.25">
      <c r="C1900" s="58"/>
    </row>
    <row r="1901" spans="1:3" x14ac:dyDescent="0.25">
      <c r="C1901" s="58"/>
    </row>
    <row r="1902" spans="1:3" x14ac:dyDescent="0.25">
      <c r="C1902" s="58"/>
    </row>
    <row r="1903" spans="1:3" x14ac:dyDescent="0.25">
      <c r="C1903" s="58"/>
    </row>
    <row r="1904" spans="1:3" x14ac:dyDescent="0.25">
      <c r="C1904" s="58"/>
    </row>
    <row r="1905" spans="1:3" x14ac:dyDescent="0.25">
      <c r="C1905" s="58"/>
    </row>
    <row r="1906" spans="1:3" x14ac:dyDescent="0.25">
      <c r="C1906" s="58"/>
    </row>
    <row r="1907" spans="1:3" x14ac:dyDescent="0.25">
      <c r="C1907" s="58"/>
    </row>
    <row r="1908" spans="1:3" x14ac:dyDescent="0.25">
      <c r="C1908" s="58"/>
    </row>
    <row r="1909" spans="1:3" x14ac:dyDescent="0.25">
      <c r="C1909" s="58"/>
    </row>
    <row r="1910" spans="1:3" x14ac:dyDescent="0.25">
      <c r="C1910" s="58"/>
    </row>
    <row r="1911" spans="1:3" x14ac:dyDescent="0.25">
      <c r="A1911" s="59"/>
      <c r="C1911" s="58"/>
    </row>
    <row r="1912" spans="1:3" x14ac:dyDescent="0.25">
      <c r="C1912" s="58"/>
    </row>
    <row r="1913" spans="1:3" x14ac:dyDescent="0.25">
      <c r="C1913" s="58"/>
    </row>
    <row r="1914" spans="1:3" x14ac:dyDescent="0.25">
      <c r="C1914" s="58"/>
    </row>
    <row r="1915" spans="1:3" x14ac:dyDescent="0.25">
      <c r="C1915" s="58"/>
    </row>
    <row r="1916" spans="1:3" x14ac:dyDescent="0.25">
      <c r="C1916" s="58"/>
    </row>
    <row r="1917" spans="1:3" x14ac:dyDescent="0.25">
      <c r="C1917" s="58"/>
    </row>
    <row r="1918" spans="1:3" x14ac:dyDescent="0.25">
      <c r="C1918" s="58"/>
    </row>
    <row r="1919" spans="1:3" x14ac:dyDescent="0.25">
      <c r="C1919" s="58"/>
    </row>
    <row r="1920" spans="1:3" x14ac:dyDescent="0.25">
      <c r="C1920" s="58"/>
    </row>
    <row r="1921" spans="1:3" x14ac:dyDescent="0.25">
      <c r="C1921" s="58"/>
    </row>
    <row r="1922" spans="1:3" x14ac:dyDescent="0.25">
      <c r="C1922" s="58"/>
    </row>
    <row r="1923" spans="1:3" x14ac:dyDescent="0.25">
      <c r="C1923" s="58"/>
    </row>
    <row r="1924" spans="1:3" x14ac:dyDescent="0.25">
      <c r="C1924" s="58"/>
    </row>
    <row r="1925" spans="1:3" x14ac:dyDescent="0.25">
      <c r="C1925" s="58"/>
    </row>
    <row r="1926" spans="1:3" x14ac:dyDescent="0.25">
      <c r="C1926" s="58"/>
    </row>
    <row r="1927" spans="1:3" x14ac:dyDescent="0.25">
      <c r="C1927" s="58"/>
    </row>
    <row r="1928" spans="1:3" x14ac:dyDescent="0.25">
      <c r="C1928" s="58"/>
    </row>
    <row r="1929" spans="1:3" x14ac:dyDescent="0.25">
      <c r="C1929" s="58"/>
    </row>
    <row r="1930" spans="1:3" x14ac:dyDescent="0.25">
      <c r="A1930" s="59"/>
      <c r="C1930" s="58"/>
    </row>
    <row r="1931" spans="1:3" x14ac:dyDescent="0.25">
      <c r="C1931" s="58"/>
    </row>
    <row r="1932" spans="1:3" x14ac:dyDescent="0.25">
      <c r="C1932" s="58"/>
    </row>
    <row r="1933" spans="1:3" x14ac:dyDescent="0.25">
      <c r="C1933" s="58"/>
    </row>
    <row r="1934" spans="1:3" x14ac:dyDescent="0.25">
      <c r="C1934" s="58"/>
    </row>
    <row r="1935" spans="1:3" x14ac:dyDescent="0.25">
      <c r="C1935" s="58"/>
    </row>
    <row r="1936" spans="1:3" x14ac:dyDescent="0.25">
      <c r="C1936" s="58"/>
    </row>
    <row r="1937" spans="1:3" x14ac:dyDescent="0.25">
      <c r="C1937" s="58"/>
    </row>
    <row r="1938" spans="1:3" x14ac:dyDescent="0.25">
      <c r="C1938" s="58"/>
    </row>
    <row r="1939" spans="1:3" x14ac:dyDescent="0.25">
      <c r="C1939" s="58"/>
    </row>
    <row r="1940" spans="1:3" x14ac:dyDescent="0.25">
      <c r="C1940" s="58"/>
    </row>
    <row r="1941" spans="1:3" x14ac:dyDescent="0.25">
      <c r="C1941" s="58"/>
    </row>
    <row r="1942" spans="1:3" x14ac:dyDescent="0.25">
      <c r="C1942" s="58"/>
    </row>
    <row r="1943" spans="1:3" x14ac:dyDescent="0.25">
      <c r="C1943" s="58"/>
    </row>
    <row r="1944" spans="1:3" x14ac:dyDescent="0.25">
      <c r="C1944" s="58"/>
    </row>
    <row r="1945" spans="1:3" x14ac:dyDescent="0.25">
      <c r="C1945" s="58"/>
    </row>
    <row r="1946" spans="1:3" x14ac:dyDescent="0.25">
      <c r="C1946" s="58"/>
    </row>
    <row r="1947" spans="1:3" x14ac:dyDescent="0.25">
      <c r="C1947" s="58"/>
    </row>
    <row r="1948" spans="1:3" x14ac:dyDescent="0.25">
      <c r="C1948" s="58"/>
    </row>
    <row r="1949" spans="1:3" x14ac:dyDescent="0.25">
      <c r="A1949" s="59"/>
      <c r="C1949" s="58"/>
    </row>
    <row r="1950" spans="1:3" x14ac:dyDescent="0.25">
      <c r="C1950" s="58"/>
    </row>
    <row r="1951" spans="1:3" x14ac:dyDescent="0.25">
      <c r="C1951" s="58"/>
    </row>
    <row r="1952" spans="1:3" x14ac:dyDescent="0.25">
      <c r="C1952" s="58"/>
    </row>
    <row r="1953" spans="1:3" x14ac:dyDescent="0.25">
      <c r="C1953" s="58"/>
    </row>
    <row r="1954" spans="1:3" x14ac:dyDescent="0.25">
      <c r="C1954" s="58"/>
    </row>
    <row r="1955" spans="1:3" x14ac:dyDescent="0.25">
      <c r="C1955" s="58"/>
    </row>
    <row r="1956" spans="1:3" x14ac:dyDescent="0.25">
      <c r="C1956" s="58"/>
    </row>
    <row r="1957" spans="1:3" x14ac:dyDescent="0.25">
      <c r="C1957" s="58"/>
    </row>
    <row r="1958" spans="1:3" x14ac:dyDescent="0.25">
      <c r="C1958" s="58"/>
    </row>
    <row r="1959" spans="1:3" x14ac:dyDescent="0.25">
      <c r="C1959" s="58"/>
    </row>
    <row r="1960" spans="1:3" x14ac:dyDescent="0.25">
      <c r="C1960" s="58"/>
    </row>
    <row r="1961" spans="1:3" x14ac:dyDescent="0.25">
      <c r="C1961" s="58"/>
    </row>
    <row r="1962" spans="1:3" x14ac:dyDescent="0.25">
      <c r="C1962" s="58"/>
    </row>
    <row r="1963" spans="1:3" x14ac:dyDescent="0.25">
      <c r="C1963" s="58"/>
    </row>
    <row r="1964" spans="1:3" x14ac:dyDescent="0.25">
      <c r="C1964" s="58"/>
    </row>
    <row r="1965" spans="1:3" x14ac:dyDescent="0.25">
      <c r="C1965" s="58"/>
    </row>
    <row r="1966" spans="1:3" x14ac:dyDescent="0.25">
      <c r="C1966" s="58"/>
    </row>
    <row r="1967" spans="1:3" x14ac:dyDescent="0.25">
      <c r="C1967" s="58"/>
    </row>
    <row r="1968" spans="1:3" x14ac:dyDescent="0.25">
      <c r="A1968" s="59"/>
      <c r="C1968" s="58"/>
    </row>
    <row r="1969" spans="3:3" x14ac:dyDescent="0.25">
      <c r="C1969" s="58"/>
    </row>
    <row r="1970" spans="3:3" x14ac:dyDescent="0.25">
      <c r="C1970" s="58"/>
    </row>
    <row r="1971" spans="3:3" x14ac:dyDescent="0.25">
      <c r="C1971" s="58"/>
    </row>
    <row r="1972" spans="3:3" x14ac:dyDescent="0.25">
      <c r="C1972" s="58"/>
    </row>
    <row r="1973" spans="3:3" x14ac:dyDescent="0.25">
      <c r="C1973" s="58"/>
    </row>
    <row r="1974" spans="3:3" x14ac:dyDescent="0.25">
      <c r="C1974" s="58"/>
    </row>
    <row r="1975" spans="3:3" x14ac:dyDescent="0.25">
      <c r="C1975" s="58"/>
    </row>
    <row r="1976" spans="3:3" x14ac:dyDescent="0.25">
      <c r="C1976" s="58"/>
    </row>
    <row r="1977" spans="3:3" x14ac:dyDescent="0.25">
      <c r="C1977" s="58"/>
    </row>
    <row r="1978" spans="3:3" x14ac:dyDescent="0.25">
      <c r="C1978" s="58"/>
    </row>
    <row r="1979" spans="3:3" x14ac:dyDescent="0.25">
      <c r="C1979" s="58"/>
    </row>
    <row r="1980" spans="3:3" x14ac:dyDescent="0.25">
      <c r="C1980" s="58"/>
    </row>
    <row r="1981" spans="3:3" x14ac:dyDescent="0.25">
      <c r="C1981" s="58"/>
    </row>
    <row r="1982" spans="3:3" x14ac:dyDescent="0.25">
      <c r="C1982" s="58"/>
    </row>
    <row r="1983" spans="3:3" x14ac:dyDescent="0.25">
      <c r="C1983" s="58"/>
    </row>
    <row r="1984" spans="3:3" x14ac:dyDescent="0.25">
      <c r="C1984" s="58"/>
    </row>
    <row r="1985" spans="1:3" x14ac:dyDescent="0.25">
      <c r="C1985" s="58"/>
    </row>
    <row r="1986" spans="1:3" x14ac:dyDescent="0.25">
      <c r="C1986" s="58"/>
    </row>
    <row r="1987" spans="1:3" x14ac:dyDescent="0.25">
      <c r="A1987" s="59"/>
      <c r="C1987" s="58"/>
    </row>
    <row r="1988" spans="1:3" x14ac:dyDescent="0.25">
      <c r="C1988" s="58"/>
    </row>
    <row r="1989" spans="1:3" x14ac:dyDescent="0.25">
      <c r="C1989" s="58"/>
    </row>
    <row r="1990" spans="1:3" x14ac:dyDescent="0.25">
      <c r="C1990" s="58"/>
    </row>
    <row r="1991" spans="1:3" x14ac:dyDescent="0.25">
      <c r="C1991" s="58"/>
    </row>
    <row r="1992" spans="1:3" x14ac:dyDescent="0.25">
      <c r="C1992" s="58"/>
    </row>
    <row r="1993" spans="1:3" x14ac:dyDescent="0.25">
      <c r="C1993" s="58"/>
    </row>
    <row r="1994" spans="1:3" x14ac:dyDescent="0.25">
      <c r="C1994" s="58"/>
    </row>
    <row r="1995" spans="1:3" x14ac:dyDescent="0.25">
      <c r="C1995" s="58"/>
    </row>
    <row r="1996" spans="1:3" x14ac:dyDescent="0.25">
      <c r="C1996" s="58"/>
    </row>
    <row r="1997" spans="1:3" x14ac:dyDescent="0.25">
      <c r="C1997" s="58"/>
    </row>
    <row r="1998" spans="1:3" x14ac:dyDescent="0.25">
      <c r="C1998" s="58"/>
    </row>
    <row r="1999" spans="1:3" x14ac:dyDescent="0.25">
      <c r="C1999" s="58"/>
    </row>
    <row r="2000" spans="1:3" x14ac:dyDescent="0.25">
      <c r="C2000" s="58"/>
    </row>
    <row r="2001" spans="1:3" x14ac:dyDescent="0.25">
      <c r="C2001" s="58"/>
    </row>
    <row r="2002" spans="1:3" x14ac:dyDescent="0.25">
      <c r="C2002" s="58"/>
    </row>
    <row r="2003" spans="1:3" x14ac:dyDescent="0.25">
      <c r="C2003" s="58"/>
    </row>
    <row r="2004" spans="1:3" x14ac:dyDescent="0.25">
      <c r="C2004" s="58"/>
    </row>
    <row r="2005" spans="1:3" x14ac:dyDescent="0.25">
      <c r="C2005" s="58"/>
    </row>
    <row r="2006" spans="1:3" x14ac:dyDescent="0.25">
      <c r="A2006" s="59"/>
      <c r="C2006" s="58"/>
    </row>
    <row r="2007" spans="1:3" x14ac:dyDescent="0.25">
      <c r="C2007" s="58"/>
    </row>
    <row r="2008" spans="1:3" x14ac:dyDescent="0.25">
      <c r="C2008" s="58"/>
    </row>
    <row r="2009" spans="1:3" x14ac:dyDescent="0.25">
      <c r="C2009" s="58"/>
    </row>
    <row r="2010" spans="1:3" x14ac:dyDescent="0.25">
      <c r="C2010" s="58"/>
    </row>
    <row r="2011" spans="1:3" x14ac:dyDescent="0.25">
      <c r="C2011" s="58"/>
    </row>
    <row r="2012" spans="1:3" x14ac:dyDescent="0.25">
      <c r="C2012" s="58"/>
    </row>
    <row r="2013" spans="1:3" x14ac:dyDescent="0.25">
      <c r="C2013" s="58"/>
    </row>
    <row r="2014" spans="1:3" x14ac:dyDescent="0.25">
      <c r="C2014" s="58"/>
    </row>
    <row r="2015" spans="1:3" x14ac:dyDescent="0.25">
      <c r="C2015" s="58"/>
    </row>
    <row r="2016" spans="1:3" x14ac:dyDescent="0.25">
      <c r="C2016" s="58"/>
    </row>
    <row r="2017" spans="1:3" x14ac:dyDescent="0.25">
      <c r="C2017" s="58"/>
    </row>
    <row r="2018" spans="1:3" x14ac:dyDescent="0.25">
      <c r="C2018" s="58"/>
    </row>
    <row r="2019" spans="1:3" x14ac:dyDescent="0.25">
      <c r="C2019" s="58"/>
    </row>
    <row r="2020" spans="1:3" x14ac:dyDescent="0.25">
      <c r="C2020" s="58"/>
    </row>
    <row r="2021" spans="1:3" x14ac:dyDescent="0.25">
      <c r="C2021" s="58"/>
    </row>
    <row r="2022" spans="1:3" x14ac:dyDescent="0.25">
      <c r="C2022" s="58"/>
    </row>
    <row r="2023" spans="1:3" x14ac:dyDescent="0.25">
      <c r="C2023" s="58"/>
    </row>
    <row r="2024" spans="1:3" x14ac:dyDescent="0.25">
      <c r="C2024" s="58"/>
    </row>
    <row r="2025" spans="1:3" x14ac:dyDescent="0.25">
      <c r="A2025" s="59"/>
      <c r="C2025" s="58"/>
    </row>
    <row r="2026" spans="1:3" x14ac:dyDescent="0.25">
      <c r="C2026" s="58"/>
    </row>
    <row r="2027" spans="1:3" x14ac:dyDescent="0.25">
      <c r="C2027" s="58"/>
    </row>
    <row r="2028" spans="1:3" x14ac:dyDescent="0.25">
      <c r="C2028" s="58"/>
    </row>
    <row r="2029" spans="1:3" x14ac:dyDescent="0.25">
      <c r="C2029" s="58"/>
    </row>
    <row r="2030" spans="1:3" x14ac:dyDescent="0.25">
      <c r="C2030" s="58"/>
    </row>
    <row r="2031" spans="1:3" x14ac:dyDescent="0.25">
      <c r="C2031" s="58"/>
    </row>
    <row r="2032" spans="1:3" x14ac:dyDescent="0.25">
      <c r="C2032" s="58"/>
    </row>
    <row r="2033" spans="1:3" x14ac:dyDescent="0.25">
      <c r="C2033" s="58"/>
    </row>
    <row r="2034" spans="1:3" x14ac:dyDescent="0.25">
      <c r="C2034" s="58"/>
    </row>
    <row r="2035" spans="1:3" x14ac:dyDescent="0.25">
      <c r="C2035" s="58"/>
    </row>
    <row r="2036" spans="1:3" x14ac:dyDescent="0.25">
      <c r="C2036" s="58"/>
    </row>
    <row r="2037" spans="1:3" x14ac:dyDescent="0.25">
      <c r="C2037" s="58"/>
    </row>
    <row r="2038" spans="1:3" x14ac:dyDescent="0.25">
      <c r="C2038" s="58"/>
    </row>
    <row r="2039" spans="1:3" x14ac:dyDescent="0.25">
      <c r="C2039" s="58"/>
    </row>
    <row r="2040" spans="1:3" x14ac:dyDescent="0.25">
      <c r="C2040" s="58"/>
    </row>
    <row r="2041" spans="1:3" x14ac:dyDescent="0.25">
      <c r="C2041" s="58"/>
    </row>
    <row r="2042" spans="1:3" x14ac:dyDescent="0.25">
      <c r="C2042" s="58"/>
    </row>
    <row r="2043" spans="1:3" x14ac:dyDescent="0.25">
      <c r="C2043" s="58"/>
    </row>
    <row r="2044" spans="1:3" x14ac:dyDescent="0.25">
      <c r="A2044" s="59"/>
      <c r="C2044" s="58"/>
    </row>
    <row r="2045" spans="1:3" x14ac:dyDescent="0.25">
      <c r="C2045" s="58"/>
    </row>
    <row r="2046" spans="1:3" x14ac:dyDescent="0.25">
      <c r="C2046" s="58"/>
    </row>
    <row r="2047" spans="1:3" x14ac:dyDescent="0.25">
      <c r="C2047" s="58"/>
    </row>
    <row r="2048" spans="1:3" x14ac:dyDescent="0.25">
      <c r="C2048" s="58"/>
    </row>
    <row r="2049" spans="1:3" x14ac:dyDescent="0.25">
      <c r="C2049" s="58"/>
    </row>
    <row r="2050" spans="1:3" x14ac:dyDescent="0.25">
      <c r="C2050" s="58"/>
    </row>
    <row r="2051" spans="1:3" x14ac:dyDescent="0.25">
      <c r="C2051" s="58"/>
    </row>
    <row r="2052" spans="1:3" x14ac:dyDescent="0.25">
      <c r="C2052" s="58"/>
    </row>
    <row r="2053" spans="1:3" x14ac:dyDescent="0.25">
      <c r="C2053" s="58"/>
    </row>
    <row r="2054" spans="1:3" x14ac:dyDescent="0.25">
      <c r="C2054" s="58"/>
    </row>
    <row r="2055" spans="1:3" x14ac:dyDescent="0.25">
      <c r="C2055" s="58"/>
    </row>
    <row r="2056" spans="1:3" x14ac:dyDescent="0.25">
      <c r="C2056" s="58"/>
    </row>
    <row r="2057" spans="1:3" x14ac:dyDescent="0.25">
      <c r="C2057" s="58"/>
    </row>
    <row r="2058" spans="1:3" x14ac:dyDescent="0.25">
      <c r="C2058" s="58"/>
    </row>
    <row r="2059" spans="1:3" x14ac:dyDescent="0.25">
      <c r="C2059" s="58"/>
    </row>
    <row r="2060" spans="1:3" x14ac:dyDescent="0.25">
      <c r="C2060" s="58"/>
    </row>
    <row r="2061" spans="1:3" x14ac:dyDescent="0.25">
      <c r="C2061" s="58"/>
    </row>
    <row r="2062" spans="1:3" x14ac:dyDescent="0.25">
      <c r="C2062" s="58"/>
    </row>
    <row r="2063" spans="1:3" x14ac:dyDescent="0.25">
      <c r="A2063" s="59"/>
      <c r="C2063" s="58"/>
    </row>
    <row r="2064" spans="1:3" x14ac:dyDescent="0.25">
      <c r="C2064" s="58"/>
    </row>
    <row r="2065" spans="3:3" x14ac:dyDescent="0.25">
      <c r="C2065" s="58"/>
    </row>
    <row r="2066" spans="3:3" x14ac:dyDescent="0.25">
      <c r="C2066" s="58"/>
    </row>
    <row r="2067" spans="3:3" x14ac:dyDescent="0.25">
      <c r="C2067" s="58"/>
    </row>
    <row r="2068" spans="3:3" x14ac:dyDescent="0.25">
      <c r="C2068" s="58"/>
    </row>
    <row r="2069" spans="3:3" x14ac:dyDescent="0.25">
      <c r="C2069" s="58"/>
    </row>
    <row r="2070" spans="3:3" x14ac:dyDescent="0.25">
      <c r="C2070" s="58"/>
    </row>
    <row r="2071" spans="3:3" x14ac:dyDescent="0.25">
      <c r="C2071" s="58"/>
    </row>
    <row r="2072" spans="3:3" x14ac:dyDescent="0.25">
      <c r="C2072" s="58"/>
    </row>
    <row r="2073" spans="3:3" x14ac:dyDescent="0.25">
      <c r="C2073" s="58"/>
    </row>
    <row r="2074" spans="3:3" x14ac:dyDescent="0.25">
      <c r="C2074" s="58"/>
    </row>
    <row r="2075" spans="3:3" x14ac:dyDescent="0.25">
      <c r="C2075" s="58"/>
    </row>
    <row r="2076" spans="3:3" x14ac:dyDescent="0.25">
      <c r="C2076" s="58"/>
    </row>
    <row r="2077" spans="3:3" x14ac:dyDescent="0.25">
      <c r="C2077" s="58"/>
    </row>
    <row r="2078" spans="3:3" x14ac:dyDescent="0.25">
      <c r="C2078" s="58"/>
    </row>
    <row r="2079" spans="3:3" x14ac:dyDescent="0.25">
      <c r="C2079" s="58"/>
    </row>
    <row r="2080" spans="3:3" x14ac:dyDescent="0.25">
      <c r="C2080" s="58"/>
    </row>
    <row r="2081" spans="1:3" x14ac:dyDescent="0.25">
      <c r="C2081" s="58"/>
    </row>
    <row r="2082" spans="1:3" x14ac:dyDescent="0.25">
      <c r="A2082" s="59"/>
      <c r="C2082" s="58"/>
    </row>
    <row r="2083" spans="1:3" x14ac:dyDescent="0.25">
      <c r="C2083" s="58"/>
    </row>
    <row r="2084" spans="1:3" x14ac:dyDescent="0.25">
      <c r="C2084" s="58"/>
    </row>
    <row r="2085" spans="1:3" x14ac:dyDescent="0.25">
      <c r="C2085" s="58"/>
    </row>
    <row r="2086" spans="1:3" x14ac:dyDescent="0.25">
      <c r="C2086" s="58"/>
    </row>
    <row r="2087" spans="1:3" x14ac:dyDescent="0.25">
      <c r="C2087" s="58"/>
    </row>
    <row r="2088" spans="1:3" x14ac:dyDescent="0.25">
      <c r="C2088" s="58"/>
    </row>
    <row r="2089" spans="1:3" x14ac:dyDescent="0.25">
      <c r="C2089" s="58"/>
    </row>
    <row r="2090" spans="1:3" x14ac:dyDescent="0.25">
      <c r="C2090" s="58"/>
    </row>
    <row r="2091" spans="1:3" x14ac:dyDescent="0.25">
      <c r="C2091" s="58"/>
    </row>
    <row r="2092" spans="1:3" x14ac:dyDescent="0.25">
      <c r="C2092" s="58"/>
    </row>
    <row r="2093" spans="1:3" x14ac:dyDescent="0.25">
      <c r="C2093" s="58"/>
    </row>
    <row r="2094" spans="1:3" x14ac:dyDescent="0.25">
      <c r="C2094" s="58"/>
    </row>
    <row r="2095" spans="1:3" x14ac:dyDescent="0.25">
      <c r="C2095" s="58"/>
    </row>
    <row r="2096" spans="1:3" x14ac:dyDescent="0.25">
      <c r="C2096" s="58"/>
    </row>
    <row r="2097" spans="1:3" x14ac:dyDescent="0.25">
      <c r="C2097" s="58"/>
    </row>
    <row r="2098" spans="1:3" x14ac:dyDescent="0.25">
      <c r="C2098" s="58"/>
    </row>
    <row r="2099" spans="1:3" x14ac:dyDescent="0.25">
      <c r="C2099" s="58"/>
    </row>
    <row r="2100" spans="1:3" x14ac:dyDescent="0.25">
      <c r="C2100" s="58"/>
    </row>
    <row r="2101" spans="1:3" x14ac:dyDescent="0.25">
      <c r="A2101" s="59"/>
      <c r="C2101" s="58"/>
    </row>
    <row r="2102" spans="1:3" x14ac:dyDescent="0.25">
      <c r="C2102" s="58"/>
    </row>
    <row r="2103" spans="1:3" x14ac:dyDescent="0.25">
      <c r="C2103" s="58"/>
    </row>
    <row r="2104" spans="1:3" x14ac:dyDescent="0.25">
      <c r="C2104" s="58"/>
    </row>
    <row r="2105" spans="1:3" x14ac:dyDescent="0.25">
      <c r="C2105" s="58"/>
    </row>
    <row r="2106" spans="1:3" x14ac:dyDescent="0.25">
      <c r="C2106" s="58"/>
    </row>
    <row r="2107" spans="1:3" x14ac:dyDescent="0.25">
      <c r="C2107" s="58"/>
    </row>
    <row r="2108" spans="1:3" x14ac:dyDescent="0.25">
      <c r="C2108" s="58"/>
    </row>
    <row r="2109" spans="1:3" x14ac:dyDescent="0.25">
      <c r="C2109" s="58"/>
    </row>
    <row r="2110" spans="1:3" x14ac:dyDescent="0.25">
      <c r="C2110" s="58"/>
    </row>
    <row r="2111" spans="1:3" x14ac:dyDescent="0.25">
      <c r="C2111" s="58"/>
    </row>
    <row r="2112" spans="1:3" x14ac:dyDescent="0.25">
      <c r="C2112" s="58"/>
    </row>
    <row r="2113" spans="1:3" x14ac:dyDescent="0.25">
      <c r="C2113" s="58"/>
    </row>
    <row r="2114" spans="1:3" x14ac:dyDescent="0.25">
      <c r="C2114" s="58"/>
    </row>
    <row r="2115" spans="1:3" x14ac:dyDescent="0.25">
      <c r="C2115" s="58"/>
    </row>
    <row r="2116" spans="1:3" x14ac:dyDescent="0.25">
      <c r="C2116" s="58"/>
    </row>
    <row r="2117" spans="1:3" x14ac:dyDescent="0.25">
      <c r="C2117" s="58"/>
    </row>
    <row r="2118" spans="1:3" x14ac:dyDescent="0.25">
      <c r="C2118" s="58"/>
    </row>
    <row r="2119" spans="1:3" x14ac:dyDescent="0.25">
      <c r="C2119" s="58"/>
    </row>
    <row r="2120" spans="1:3" x14ac:dyDescent="0.25">
      <c r="A2120" s="59"/>
      <c r="C2120" s="58"/>
    </row>
    <row r="2121" spans="1:3" x14ac:dyDescent="0.25">
      <c r="C2121" s="58"/>
    </row>
    <row r="2122" spans="1:3" x14ac:dyDescent="0.25">
      <c r="C2122" s="58"/>
    </row>
    <row r="2123" spans="1:3" x14ac:dyDescent="0.25">
      <c r="C2123" s="58"/>
    </row>
    <row r="2124" spans="1:3" x14ac:dyDescent="0.25">
      <c r="C2124" s="58"/>
    </row>
    <row r="2125" spans="1:3" x14ac:dyDescent="0.25">
      <c r="C2125" s="58"/>
    </row>
    <row r="2126" spans="1:3" x14ac:dyDescent="0.25">
      <c r="C2126" s="58"/>
    </row>
    <row r="2127" spans="1:3" x14ac:dyDescent="0.25">
      <c r="C2127" s="58"/>
    </row>
    <row r="2128" spans="1:3" x14ac:dyDescent="0.25">
      <c r="C2128" s="58"/>
    </row>
    <row r="2129" spans="1:3" x14ac:dyDescent="0.25">
      <c r="C2129" s="58"/>
    </row>
    <row r="2130" spans="1:3" x14ac:dyDescent="0.25">
      <c r="C2130" s="58"/>
    </row>
    <row r="2131" spans="1:3" x14ac:dyDescent="0.25">
      <c r="C2131" s="58"/>
    </row>
    <row r="2132" spans="1:3" x14ac:dyDescent="0.25">
      <c r="C2132" s="58"/>
    </row>
    <row r="2133" spans="1:3" x14ac:dyDescent="0.25">
      <c r="C2133" s="58"/>
    </row>
    <row r="2134" spans="1:3" x14ac:dyDescent="0.25">
      <c r="C2134" s="58"/>
    </row>
    <row r="2135" spans="1:3" x14ac:dyDescent="0.25">
      <c r="C2135" s="58"/>
    </row>
    <row r="2136" spans="1:3" x14ac:dyDescent="0.25">
      <c r="C2136" s="58"/>
    </row>
    <row r="2137" spans="1:3" x14ac:dyDescent="0.25">
      <c r="C2137" s="58"/>
    </row>
    <row r="2138" spans="1:3" x14ac:dyDescent="0.25">
      <c r="C2138" s="58"/>
    </row>
    <row r="2139" spans="1:3" x14ac:dyDescent="0.25">
      <c r="A2139" s="59"/>
      <c r="C2139" s="58"/>
    </row>
    <row r="2140" spans="1:3" x14ac:dyDescent="0.25">
      <c r="C2140" s="58"/>
    </row>
    <row r="2141" spans="1:3" x14ac:dyDescent="0.25">
      <c r="C2141" s="58"/>
    </row>
    <row r="2142" spans="1:3" x14ac:dyDescent="0.25">
      <c r="C2142" s="58"/>
    </row>
    <row r="2143" spans="1:3" x14ac:dyDescent="0.25">
      <c r="C2143" s="58"/>
    </row>
    <row r="2144" spans="1:3" x14ac:dyDescent="0.25">
      <c r="C2144" s="58"/>
    </row>
    <row r="2145" spans="1:3" x14ac:dyDescent="0.25">
      <c r="C2145" s="58"/>
    </row>
    <row r="2146" spans="1:3" x14ac:dyDescent="0.25">
      <c r="C2146" s="58"/>
    </row>
    <row r="2147" spans="1:3" x14ac:dyDescent="0.25">
      <c r="C2147" s="58"/>
    </row>
    <row r="2148" spans="1:3" x14ac:dyDescent="0.25">
      <c r="C2148" s="58"/>
    </row>
    <row r="2149" spans="1:3" x14ac:dyDescent="0.25">
      <c r="C2149" s="58"/>
    </row>
    <row r="2150" spans="1:3" x14ac:dyDescent="0.25">
      <c r="C2150" s="58"/>
    </row>
    <row r="2151" spans="1:3" x14ac:dyDescent="0.25">
      <c r="C2151" s="58"/>
    </row>
    <row r="2152" spans="1:3" x14ac:dyDescent="0.25">
      <c r="C2152" s="58"/>
    </row>
    <row r="2153" spans="1:3" x14ac:dyDescent="0.25">
      <c r="C2153" s="58"/>
    </row>
    <row r="2154" spans="1:3" x14ac:dyDescent="0.25">
      <c r="C2154" s="58"/>
    </row>
    <row r="2155" spans="1:3" x14ac:dyDescent="0.25">
      <c r="C2155" s="58"/>
    </row>
    <row r="2156" spans="1:3" x14ac:dyDescent="0.25">
      <c r="C2156" s="58"/>
    </row>
    <row r="2157" spans="1:3" x14ac:dyDescent="0.25">
      <c r="C2157" s="58"/>
    </row>
    <row r="2158" spans="1:3" x14ac:dyDescent="0.25">
      <c r="A2158" s="59"/>
      <c r="C2158" s="58"/>
    </row>
    <row r="2159" spans="1:3" x14ac:dyDescent="0.25">
      <c r="C2159" s="58"/>
    </row>
    <row r="2160" spans="1:3" x14ac:dyDescent="0.25">
      <c r="C2160" s="58"/>
    </row>
    <row r="2161" spans="3:3" x14ac:dyDescent="0.25">
      <c r="C2161" s="58"/>
    </row>
    <row r="2162" spans="3:3" x14ac:dyDescent="0.25">
      <c r="C2162" s="58"/>
    </row>
    <row r="2163" spans="3:3" x14ac:dyDescent="0.25">
      <c r="C2163" s="58"/>
    </row>
    <row r="2164" spans="3:3" x14ac:dyDescent="0.25">
      <c r="C2164" s="58"/>
    </row>
    <row r="2165" spans="3:3" x14ac:dyDescent="0.25">
      <c r="C2165" s="58"/>
    </row>
    <row r="2166" spans="3:3" x14ac:dyDescent="0.25">
      <c r="C2166" s="58"/>
    </row>
    <row r="2167" spans="3:3" x14ac:dyDescent="0.25">
      <c r="C2167" s="58"/>
    </row>
    <row r="2168" spans="3:3" x14ac:dyDescent="0.25">
      <c r="C2168" s="58"/>
    </row>
    <row r="2169" spans="3:3" x14ac:dyDescent="0.25">
      <c r="C2169" s="58"/>
    </row>
    <row r="2170" spans="3:3" x14ac:dyDescent="0.25">
      <c r="C2170" s="58"/>
    </row>
    <row r="2171" spans="3:3" x14ac:dyDescent="0.25">
      <c r="C2171" s="58"/>
    </row>
    <row r="2172" spans="3:3" x14ac:dyDescent="0.25">
      <c r="C2172" s="58"/>
    </row>
    <row r="2173" spans="3:3" x14ac:dyDescent="0.25">
      <c r="C2173" s="58"/>
    </row>
    <row r="2174" spans="3:3" x14ac:dyDescent="0.25">
      <c r="C2174" s="58"/>
    </row>
    <row r="2175" spans="3:3" x14ac:dyDescent="0.25">
      <c r="C2175" s="58"/>
    </row>
    <row r="2176" spans="3:3" x14ac:dyDescent="0.25">
      <c r="C2176" s="58"/>
    </row>
    <row r="2177" spans="1:3" x14ac:dyDescent="0.25">
      <c r="A2177" s="59"/>
      <c r="C2177" s="58"/>
    </row>
    <row r="2178" spans="1:3" x14ac:dyDescent="0.25">
      <c r="C2178" s="58"/>
    </row>
    <row r="2179" spans="1:3" x14ac:dyDescent="0.25">
      <c r="C2179" s="58"/>
    </row>
    <row r="2180" spans="1:3" x14ac:dyDescent="0.25">
      <c r="C2180" s="58"/>
    </row>
    <row r="2181" spans="1:3" x14ac:dyDescent="0.25">
      <c r="C2181" s="58"/>
    </row>
    <row r="2182" spans="1:3" x14ac:dyDescent="0.25">
      <c r="C2182" s="58"/>
    </row>
    <row r="2183" spans="1:3" x14ac:dyDescent="0.25">
      <c r="C2183" s="58"/>
    </row>
    <row r="2184" spans="1:3" x14ac:dyDescent="0.25">
      <c r="C2184" s="58"/>
    </row>
    <row r="2185" spans="1:3" x14ac:dyDescent="0.25">
      <c r="C2185" s="58"/>
    </row>
    <row r="2186" spans="1:3" x14ac:dyDescent="0.25">
      <c r="C2186" s="58"/>
    </row>
    <row r="2187" spans="1:3" x14ac:dyDescent="0.25">
      <c r="C2187" s="58"/>
    </row>
    <row r="2188" spans="1:3" x14ac:dyDescent="0.25">
      <c r="C2188" s="58"/>
    </row>
    <row r="2189" spans="1:3" x14ac:dyDescent="0.25">
      <c r="C2189" s="58"/>
    </row>
    <row r="2190" spans="1:3" x14ac:dyDescent="0.25">
      <c r="C2190" s="58"/>
    </row>
    <row r="2191" spans="1:3" x14ac:dyDescent="0.25">
      <c r="C2191" s="58"/>
    </row>
    <row r="2192" spans="1:3" x14ac:dyDescent="0.25">
      <c r="C2192" s="58"/>
    </row>
    <row r="2193" spans="1:3" x14ac:dyDescent="0.25">
      <c r="C2193" s="58"/>
    </row>
    <row r="2194" spans="1:3" x14ac:dyDescent="0.25">
      <c r="C2194" s="58"/>
    </row>
    <row r="2195" spans="1:3" x14ac:dyDescent="0.25">
      <c r="C2195" s="58"/>
    </row>
    <row r="2196" spans="1:3" x14ac:dyDescent="0.25">
      <c r="A2196" s="59"/>
      <c r="C2196" s="58"/>
    </row>
    <row r="2197" spans="1:3" x14ac:dyDescent="0.25">
      <c r="C2197" s="58"/>
    </row>
    <row r="2198" spans="1:3" x14ac:dyDescent="0.25">
      <c r="C2198" s="58"/>
    </row>
    <row r="2199" spans="1:3" x14ac:dyDescent="0.25">
      <c r="C2199" s="58"/>
    </row>
    <row r="2200" spans="1:3" x14ac:dyDescent="0.25">
      <c r="C2200" s="58"/>
    </row>
    <row r="2201" spans="1:3" x14ac:dyDescent="0.25">
      <c r="C2201" s="58"/>
    </row>
    <row r="2202" spans="1:3" x14ac:dyDescent="0.25">
      <c r="C2202" s="58"/>
    </row>
    <row r="2203" spans="1:3" x14ac:dyDescent="0.25">
      <c r="C2203" s="58"/>
    </row>
    <row r="2204" spans="1:3" x14ac:dyDescent="0.25">
      <c r="C2204" s="58"/>
    </row>
    <row r="2205" spans="1:3" x14ac:dyDescent="0.25">
      <c r="C2205" s="58"/>
    </row>
    <row r="2206" spans="1:3" x14ac:dyDescent="0.25">
      <c r="C2206" s="58"/>
    </row>
    <row r="2207" spans="1:3" x14ac:dyDescent="0.25">
      <c r="C2207" s="58"/>
    </row>
    <row r="2208" spans="1:3" x14ac:dyDescent="0.25">
      <c r="C2208" s="58"/>
    </row>
    <row r="2209" spans="1:3" x14ac:dyDescent="0.25">
      <c r="C2209" s="58"/>
    </row>
    <row r="2210" spans="1:3" x14ac:dyDescent="0.25">
      <c r="C2210" s="58"/>
    </row>
    <row r="2211" spans="1:3" x14ac:dyDescent="0.25">
      <c r="C2211" s="58"/>
    </row>
    <row r="2212" spans="1:3" x14ac:dyDescent="0.25">
      <c r="C2212" s="58"/>
    </row>
    <row r="2213" spans="1:3" x14ac:dyDescent="0.25">
      <c r="C2213" s="58"/>
    </row>
    <row r="2214" spans="1:3" x14ac:dyDescent="0.25">
      <c r="C2214" s="58"/>
    </row>
    <row r="2215" spans="1:3" x14ac:dyDescent="0.25">
      <c r="A2215" s="59"/>
      <c r="C2215" s="58"/>
    </row>
    <row r="2216" spans="1:3" x14ac:dyDescent="0.25">
      <c r="C2216" s="58"/>
    </row>
    <row r="2217" spans="1:3" x14ac:dyDescent="0.25">
      <c r="C2217" s="58"/>
    </row>
    <row r="2218" spans="1:3" x14ac:dyDescent="0.25">
      <c r="C2218" s="58"/>
    </row>
    <row r="2219" spans="1:3" x14ac:dyDescent="0.25">
      <c r="C2219" s="58"/>
    </row>
    <row r="2220" spans="1:3" x14ac:dyDescent="0.25">
      <c r="C2220" s="58"/>
    </row>
    <row r="2221" spans="1:3" x14ac:dyDescent="0.25">
      <c r="C2221" s="58"/>
    </row>
    <row r="2222" spans="1:3" x14ac:dyDescent="0.25">
      <c r="C2222" s="58"/>
    </row>
    <row r="2223" spans="1:3" x14ac:dyDescent="0.25">
      <c r="C2223" s="58"/>
    </row>
    <row r="2224" spans="1:3" x14ac:dyDescent="0.25">
      <c r="C2224" s="58"/>
    </row>
    <row r="2225" spans="1:3" x14ac:dyDescent="0.25">
      <c r="C2225" s="58"/>
    </row>
    <row r="2226" spans="1:3" x14ac:dyDescent="0.25">
      <c r="C2226" s="58"/>
    </row>
    <row r="2227" spans="1:3" x14ac:dyDescent="0.25">
      <c r="C2227" s="58"/>
    </row>
    <row r="2228" spans="1:3" x14ac:dyDescent="0.25">
      <c r="C2228" s="58"/>
    </row>
    <row r="2229" spans="1:3" x14ac:dyDescent="0.25">
      <c r="C2229" s="58"/>
    </row>
    <row r="2230" spans="1:3" x14ac:dyDescent="0.25">
      <c r="C2230" s="58"/>
    </row>
    <row r="2231" spans="1:3" x14ac:dyDescent="0.25">
      <c r="C2231" s="58"/>
    </row>
    <row r="2232" spans="1:3" x14ac:dyDescent="0.25">
      <c r="C2232" s="58"/>
    </row>
    <row r="2233" spans="1:3" x14ac:dyDescent="0.25">
      <c r="C2233" s="58"/>
    </row>
    <row r="2234" spans="1:3" x14ac:dyDescent="0.25">
      <c r="A2234" s="59"/>
      <c r="C2234" s="58"/>
    </row>
    <row r="2235" spans="1:3" x14ac:dyDescent="0.25">
      <c r="C2235" s="58"/>
    </row>
    <row r="2236" spans="1:3" x14ac:dyDescent="0.25">
      <c r="C2236" s="58"/>
    </row>
    <row r="2237" spans="1:3" x14ac:dyDescent="0.25">
      <c r="C2237" s="58"/>
    </row>
    <row r="2238" spans="1:3" x14ac:dyDescent="0.25">
      <c r="C2238" s="58"/>
    </row>
    <row r="2239" spans="1:3" x14ac:dyDescent="0.25">
      <c r="C2239" s="58"/>
    </row>
    <row r="2240" spans="1:3" x14ac:dyDescent="0.25">
      <c r="C2240" s="58"/>
    </row>
    <row r="2241" spans="1:3" x14ac:dyDescent="0.25">
      <c r="C2241" s="58"/>
    </row>
    <row r="2242" spans="1:3" x14ac:dyDescent="0.25">
      <c r="C2242" s="58"/>
    </row>
    <row r="2243" spans="1:3" x14ac:dyDescent="0.25">
      <c r="C2243" s="58"/>
    </row>
    <row r="2244" spans="1:3" x14ac:dyDescent="0.25">
      <c r="C2244" s="58"/>
    </row>
    <row r="2245" spans="1:3" x14ac:dyDescent="0.25">
      <c r="C2245" s="58"/>
    </row>
    <row r="2246" spans="1:3" x14ac:dyDescent="0.25">
      <c r="C2246" s="58"/>
    </row>
    <row r="2247" spans="1:3" x14ac:dyDescent="0.25">
      <c r="C2247" s="58"/>
    </row>
    <row r="2248" spans="1:3" x14ac:dyDescent="0.25">
      <c r="C2248" s="58"/>
    </row>
    <row r="2249" spans="1:3" x14ac:dyDescent="0.25">
      <c r="C2249" s="58"/>
    </row>
    <row r="2250" spans="1:3" x14ac:dyDescent="0.25">
      <c r="C2250" s="58"/>
    </row>
    <row r="2251" spans="1:3" x14ac:dyDescent="0.25">
      <c r="C2251" s="58"/>
    </row>
    <row r="2252" spans="1:3" x14ac:dyDescent="0.25">
      <c r="C2252" s="58"/>
    </row>
    <row r="2253" spans="1:3" x14ac:dyDescent="0.25">
      <c r="A2253" s="59"/>
      <c r="C2253" s="58"/>
    </row>
    <row r="2254" spans="1:3" x14ac:dyDescent="0.25">
      <c r="C2254" s="58"/>
    </row>
    <row r="2255" spans="1:3" x14ac:dyDescent="0.25">
      <c r="C2255" s="58"/>
    </row>
    <row r="2256" spans="1:3" x14ac:dyDescent="0.25">
      <c r="C2256" s="58"/>
    </row>
    <row r="2257" spans="1:3" x14ac:dyDescent="0.25">
      <c r="C2257" s="58"/>
    </row>
    <row r="2258" spans="1:3" x14ac:dyDescent="0.25">
      <c r="C2258" s="58"/>
    </row>
    <row r="2259" spans="1:3" x14ac:dyDescent="0.25">
      <c r="C2259" s="58"/>
    </row>
    <row r="2260" spans="1:3" x14ac:dyDescent="0.25">
      <c r="C2260" s="58"/>
    </row>
    <row r="2261" spans="1:3" x14ac:dyDescent="0.25">
      <c r="C2261" s="58"/>
    </row>
    <row r="2262" spans="1:3" x14ac:dyDescent="0.25">
      <c r="C2262" s="58"/>
    </row>
    <row r="2263" spans="1:3" x14ac:dyDescent="0.25">
      <c r="C2263" s="58"/>
    </row>
    <row r="2264" spans="1:3" x14ac:dyDescent="0.25">
      <c r="C2264" s="58"/>
    </row>
    <row r="2265" spans="1:3" x14ac:dyDescent="0.25">
      <c r="C2265" s="58"/>
    </row>
    <row r="2266" spans="1:3" x14ac:dyDescent="0.25">
      <c r="C2266" s="58"/>
    </row>
    <row r="2267" spans="1:3" x14ac:dyDescent="0.25">
      <c r="C2267" s="58"/>
    </row>
    <row r="2268" spans="1:3" x14ac:dyDescent="0.25">
      <c r="C2268" s="58"/>
    </row>
    <row r="2269" spans="1:3" x14ac:dyDescent="0.25">
      <c r="C2269" s="58"/>
    </row>
    <row r="2270" spans="1:3" x14ac:dyDescent="0.25">
      <c r="C2270" s="58"/>
    </row>
    <row r="2271" spans="1:3" x14ac:dyDescent="0.25">
      <c r="C2271" s="58"/>
    </row>
    <row r="2272" spans="1:3" x14ac:dyDescent="0.25">
      <c r="A2272" s="59"/>
      <c r="C2272" s="58"/>
    </row>
    <row r="2273" spans="3:3" x14ac:dyDescent="0.25">
      <c r="C2273" s="58"/>
    </row>
    <row r="2274" spans="3:3" x14ac:dyDescent="0.25">
      <c r="C2274" s="58"/>
    </row>
    <row r="2275" spans="3:3" x14ac:dyDescent="0.25">
      <c r="C2275" s="58"/>
    </row>
    <row r="2276" spans="3:3" x14ac:dyDescent="0.25">
      <c r="C2276" s="58"/>
    </row>
    <row r="2277" spans="3:3" x14ac:dyDescent="0.25">
      <c r="C2277" s="58"/>
    </row>
    <row r="2278" spans="3:3" x14ac:dyDescent="0.25">
      <c r="C2278" s="58"/>
    </row>
    <row r="2279" spans="3:3" x14ac:dyDescent="0.25">
      <c r="C2279" s="58"/>
    </row>
    <row r="2280" spans="3:3" x14ac:dyDescent="0.25">
      <c r="C2280" s="58"/>
    </row>
    <row r="2281" spans="3:3" x14ac:dyDescent="0.25">
      <c r="C2281" s="58"/>
    </row>
    <row r="2282" spans="3:3" x14ac:dyDescent="0.25">
      <c r="C2282" s="58"/>
    </row>
    <row r="2283" spans="3:3" x14ac:dyDescent="0.25">
      <c r="C2283" s="58"/>
    </row>
    <row r="2284" spans="3:3" x14ac:dyDescent="0.25">
      <c r="C2284" s="58"/>
    </row>
    <row r="2285" spans="3:3" x14ac:dyDescent="0.25">
      <c r="C2285" s="58"/>
    </row>
    <row r="2286" spans="3:3" x14ac:dyDescent="0.25">
      <c r="C2286" s="58"/>
    </row>
    <row r="2287" spans="3:3" x14ac:dyDescent="0.25">
      <c r="C2287" s="58"/>
    </row>
    <row r="2288" spans="3:3" x14ac:dyDescent="0.25">
      <c r="C2288" s="58"/>
    </row>
    <row r="2289" spans="1:3" x14ac:dyDescent="0.25">
      <c r="C2289" s="58"/>
    </row>
    <row r="2290" spans="1:3" x14ac:dyDescent="0.25">
      <c r="C2290" s="58"/>
    </row>
    <row r="2291" spans="1:3" x14ac:dyDescent="0.25">
      <c r="A2291" s="59"/>
      <c r="C2291" s="58"/>
    </row>
    <row r="2292" spans="1:3" x14ac:dyDescent="0.25">
      <c r="C2292" s="58"/>
    </row>
    <row r="2293" spans="1:3" x14ac:dyDescent="0.25">
      <c r="C2293" s="58"/>
    </row>
    <row r="2294" spans="1:3" x14ac:dyDescent="0.25">
      <c r="C2294" s="58"/>
    </row>
    <row r="2295" spans="1:3" x14ac:dyDescent="0.25">
      <c r="C2295" s="58"/>
    </row>
    <row r="2296" spans="1:3" x14ac:dyDescent="0.25">
      <c r="C2296" s="58"/>
    </row>
    <row r="2297" spans="1:3" x14ac:dyDescent="0.25">
      <c r="C2297" s="58"/>
    </row>
    <row r="2298" spans="1:3" x14ac:dyDescent="0.25">
      <c r="C2298" s="58"/>
    </row>
    <row r="2299" spans="1:3" x14ac:dyDescent="0.25">
      <c r="C2299" s="58"/>
    </row>
    <row r="2300" spans="1:3" x14ac:dyDescent="0.25">
      <c r="C2300" s="58"/>
    </row>
    <row r="2301" spans="1:3" x14ac:dyDescent="0.25">
      <c r="C2301" s="58"/>
    </row>
    <row r="2302" spans="1:3" x14ac:dyDescent="0.25">
      <c r="C2302" s="58"/>
    </row>
    <row r="2303" spans="1:3" x14ac:dyDescent="0.25">
      <c r="C2303" s="58"/>
    </row>
    <row r="2304" spans="1:3" x14ac:dyDescent="0.25">
      <c r="C2304" s="58"/>
    </row>
    <row r="2305" spans="1:3" x14ac:dyDescent="0.25">
      <c r="C2305" s="58"/>
    </row>
    <row r="2306" spans="1:3" x14ac:dyDescent="0.25">
      <c r="C2306" s="58"/>
    </row>
    <row r="2307" spans="1:3" x14ac:dyDescent="0.25">
      <c r="C2307" s="58"/>
    </row>
    <row r="2308" spans="1:3" x14ac:dyDescent="0.25">
      <c r="C2308" s="58"/>
    </row>
    <row r="2309" spans="1:3" x14ac:dyDescent="0.25">
      <c r="C2309" s="58"/>
    </row>
    <row r="2310" spans="1:3" x14ac:dyDescent="0.25">
      <c r="A2310" s="59"/>
      <c r="C2310" s="58"/>
    </row>
    <row r="2311" spans="1:3" x14ac:dyDescent="0.25">
      <c r="C2311" s="58"/>
    </row>
    <row r="2312" spans="1:3" x14ac:dyDescent="0.25">
      <c r="C2312" s="58"/>
    </row>
    <row r="2313" spans="1:3" x14ac:dyDescent="0.25">
      <c r="C2313" s="58"/>
    </row>
    <row r="2314" spans="1:3" x14ac:dyDescent="0.25">
      <c r="C2314" s="58"/>
    </row>
    <row r="2315" spans="1:3" x14ac:dyDescent="0.25">
      <c r="C2315" s="58"/>
    </row>
    <row r="2316" spans="1:3" x14ac:dyDescent="0.25">
      <c r="C2316" s="58"/>
    </row>
    <row r="2317" spans="1:3" x14ac:dyDescent="0.25">
      <c r="C2317" s="58"/>
    </row>
    <row r="2318" spans="1:3" x14ac:dyDescent="0.25">
      <c r="C2318" s="58"/>
    </row>
    <row r="2319" spans="1:3" x14ac:dyDescent="0.25">
      <c r="C2319" s="58"/>
    </row>
    <row r="2320" spans="1:3" x14ac:dyDescent="0.25">
      <c r="C2320" s="58"/>
    </row>
    <row r="2321" spans="1:3" x14ac:dyDescent="0.25">
      <c r="C2321" s="58"/>
    </row>
    <row r="2322" spans="1:3" x14ac:dyDescent="0.25">
      <c r="C2322" s="58"/>
    </row>
    <row r="2323" spans="1:3" x14ac:dyDescent="0.25">
      <c r="C2323" s="58"/>
    </row>
    <row r="2324" spans="1:3" x14ac:dyDescent="0.25">
      <c r="C2324" s="58"/>
    </row>
    <row r="2325" spans="1:3" x14ac:dyDescent="0.25">
      <c r="C2325" s="58"/>
    </row>
    <row r="2326" spans="1:3" x14ac:dyDescent="0.25">
      <c r="C2326" s="58"/>
    </row>
    <row r="2327" spans="1:3" x14ac:dyDescent="0.25">
      <c r="C2327" s="58"/>
    </row>
    <row r="2328" spans="1:3" x14ac:dyDescent="0.25">
      <c r="C2328" s="58"/>
    </row>
    <row r="2329" spans="1:3" x14ac:dyDescent="0.25">
      <c r="A2329" s="59"/>
      <c r="C2329" s="58"/>
    </row>
    <row r="2330" spans="1:3" x14ac:dyDescent="0.25">
      <c r="C2330" s="58"/>
    </row>
    <row r="2331" spans="1:3" x14ac:dyDescent="0.25">
      <c r="C2331" s="58"/>
    </row>
    <row r="2332" spans="1:3" x14ac:dyDescent="0.25">
      <c r="C2332" s="58"/>
    </row>
    <row r="2333" spans="1:3" x14ac:dyDescent="0.25">
      <c r="C2333" s="58"/>
    </row>
    <row r="2334" spans="1:3" x14ac:dyDescent="0.25">
      <c r="C2334" s="58"/>
    </row>
    <row r="2335" spans="1:3" x14ac:dyDescent="0.25">
      <c r="C2335" s="58"/>
    </row>
    <row r="2336" spans="1:3" x14ac:dyDescent="0.25">
      <c r="C2336" s="58"/>
    </row>
    <row r="2337" spans="1:3" x14ac:dyDescent="0.25">
      <c r="C2337" s="58"/>
    </row>
    <row r="2338" spans="1:3" x14ac:dyDescent="0.25">
      <c r="C2338" s="58"/>
    </row>
    <row r="2339" spans="1:3" x14ac:dyDescent="0.25">
      <c r="C2339" s="58"/>
    </row>
    <row r="2340" spans="1:3" x14ac:dyDescent="0.25">
      <c r="C2340" s="58"/>
    </row>
    <row r="2341" spans="1:3" x14ac:dyDescent="0.25">
      <c r="C2341" s="58"/>
    </row>
    <row r="2342" spans="1:3" x14ac:dyDescent="0.25">
      <c r="C2342" s="58"/>
    </row>
    <row r="2343" spans="1:3" x14ac:dyDescent="0.25">
      <c r="C2343" s="58"/>
    </row>
    <row r="2344" spans="1:3" x14ac:dyDescent="0.25">
      <c r="C2344" s="58"/>
    </row>
    <row r="2345" spans="1:3" x14ac:dyDescent="0.25">
      <c r="C2345" s="58"/>
    </row>
    <row r="2346" spans="1:3" x14ac:dyDescent="0.25">
      <c r="C2346" s="58"/>
    </row>
    <row r="2347" spans="1:3" x14ac:dyDescent="0.25">
      <c r="C2347" s="58"/>
    </row>
    <row r="2348" spans="1:3" x14ac:dyDescent="0.25">
      <c r="A2348" s="59"/>
      <c r="C2348" s="58"/>
    </row>
    <row r="2349" spans="1:3" x14ac:dyDescent="0.25">
      <c r="C2349" s="58"/>
    </row>
    <row r="2350" spans="1:3" x14ac:dyDescent="0.25">
      <c r="C2350" s="58"/>
    </row>
    <row r="2351" spans="1:3" x14ac:dyDescent="0.25">
      <c r="C2351" s="58"/>
    </row>
    <row r="2352" spans="1:3" x14ac:dyDescent="0.25">
      <c r="C2352" s="58"/>
    </row>
    <row r="2353" spans="1:3" x14ac:dyDescent="0.25">
      <c r="C2353" s="58"/>
    </row>
    <row r="2354" spans="1:3" x14ac:dyDescent="0.25">
      <c r="C2354" s="58"/>
    </row>
    <row r="2355" spans="1:3" x14ac:dyDescent="0.25">
      <c r="C2355" s="58"/>
    </row>
    <row r="2356" spans="1:3" x14ac:dyDescent="0.25">
      <c r="C2356" s="58"/>
    </row>
    <row r="2357" spans="1:3" x14ac:dyDescent="0.25">
      <c r="C2357" s="58"/>
    </row>
    <row r="2358" spans="1:3" x14ac:dyDescent="0.25">
      <c r="C2358" s="58"/>
    </row>
    <row r="2359" spans="1:3" x14ac:dyDescent="0.25">
      <c r="C2359" s="58"/>
    </row>
    <row r="2360" spans="1:3" x14ac:dyDescent="0.25">
      <c r="C2360" s="58"/>
    </row>
    <row r="2361" spans="1:3" x14ac:dyDescent="0.25">
      <c r="C2361" s="58"/>
    </row>
    <row r="2362" spans="1:3" x14ac:dyDescent="0.25">
      <c r="C2362" s="58"/>
    </row>
    <row r="2363" spans="1:3" x14ac:dyDescent="0.25">
      <c r="C2363" s="58"/>
    </row>
    <row r="2364" spans="1:3" x14ac:dyDescent="0.25">
      <c r="C2364" s="58"/>
    </row>
    <row r="2365" spans="1:3" x14ac:dyDescent="0.25">
      <c r="C2365" s="58"/>
    </row>
    <row r="2366" spans="1:3" x14ac:dyDescent="0.25">
      <c r="C2366" s="58"/>
    </row>
    <row r="2367" spans="1:3" x14ac:dyDescent="0.25">
      <c r="A2367" s="59"/>
      <c r="C2367" s="58"/>
    </row>
    <row r="2368" spans="1:3" x14ac:dyDescent="0.25">
      <c r="C2368" s="58"/>
    </row>
    <row r="2369" spans="3:3" x14ac:dyDescent="0.25">
      <c r="C2369" s="58"/>
    </row>
    <row r="2370" spans="3:3" x14ac:dyDescent="0.25">
      <c r="C2370" s="58"/>
    </row>
    <row r="2371" spans="3:3" x14ac:dyDescent="0.25">
      <c r="C2371" s="58"/>
    </row>
    <row r="2372" spans="3:3" x14ac:dyDescent="0.25">
      <c r="C2372" s="58"/>
    </row>
    <row r="2373" spans="3:3" x14ac:dyDescent="0.25">
      <c r="C2373" s="58"/>
    </row>
    <row r="2374" spans="3:3" x14ac:dyDescent="0.25">
      <c r="C2374" s="58"/>
    </row>
    <row r="2375" spans="3:3" x14ac:dyDescent="0.25">
      <c r="C2375" s="58"/>
    </row>
    <row r="2376" spans="3:3" x14ac:dyDescent="0.25">
      <c r="C2376" s="58"/>
    </row>
    <row r="2377" spans="3:3" x14ac:dyDescent="0.25">
      <c r="C2377" s="58"/>
    </row>
    <row r="2378" spans="3:3" x14ac:dyDescent="0.25">
      <c r="C2378" s="58"/>
    </row>
    <row r="2379" spans="3:3" x14ac:dyDescent="0.25">
      <c r="C2379" s="58"/>
    </row>
    <row r="2380" spans="3:3" x14ac:dyDescent="0.25">
      <c r="C2380" s="58"/>
    </row>
    <row r="2381" spans="3:3" x14ac:dyDescent="0.25">
      <c r="C2381" s="58"/>
    </row>
    <row r="2382" spans="3:3" x14ac:dyDescent="0.25">
      <c r="C2382" s="58"/>
    </row>
    <row r="2383" spans="3:3" x14ac:dyDescent="0.25">
      <c r="C2383" s="58"/>
    </row>
    <row r="2384" spans="3:3" x14ac:dyDescent="0.25">
      <c r="C2384" s="58"/>
    </row>
    <row r="2385" spans="1:3" x14ac:dyDescent="0.25">
      <c r="C2385" s="58"/>
    </row>
    <row r="2386" spans="1:3" x14ac:dyDescent="0.25">
      <c r="A2386" s="59"/>
      <c r="C2386" s="58"/>
    </row>
    <row r="2387" spans="1:3" x14ac:dyDescent="0.25">
      <c r="C2387" s="58"/>
    </row>
    <row r="2388" spans="1:3" x14ac:dyDescent="0.25">
      <c r="C2388" s="58"/>
    </row>
    <row r="2389" spans="1:3" x14ac:dyDescent="0.25">
      <c r="C2389" s="58"/>
    </row>
    <row r="2390" spans="1:3" x14ac:dyDescent="0.25">
      <c r="C2390" s="58"/>
    </row>
    <row r="2391" spans="1:3" x14ac:dyDescent="0.25">
      <c r="C2391" s="58"/>
    </row>
    <row r="2392" spans="1:3" x14ac:dyDescent="0.25">
      <c r="C2392" s="58"/>
    </row>
    <row r="2393" spans="1:3" x14ac:dyDescent="0.25">
      <c r="C2393" s="58"/>
    </row>
    <row r="2394" spans="1:3" x14ac:dyDescent="0.25">
      <c r="C2394" s="58"/>
    </row>
    <row r="2395" spans="1:3" x14ac:dyDescent="0.25">
      <c r="C2395" s="58"/>
    </row>
    <row r="2396" spans="1:3" x14ac:dyDescent="0.25">
      <c r="C2396" s="58"/>
    </row>
    <row r="2397" spans="1:3" x14ac:dyDescent="0.25">
      <c r="C2397" s="58"/>
    </row>
    <row r="2398" spans="1:3" x14ac:dyDescent="0.25">
      <c r="C2398" s="58"/>
    </row>
    <row r="2399" spans="1:3" x14ac:dyDescent="0.25">
      <c r="C2399" s="58"/>
    </row>
    <row r="2400" spans="1:3" x14ac:dyDescent="0.25">
      <c r="C2400" s="58"/>
    </row>
    <row r="2401" spans="1:3" x14ac:dyDescent="0.25">
      <c r="C2401" s="58"/>
    </row>
    <row r="2402" spans="1:3" x14ac:dyDescent="0.25">
      <c r="C2402" s="58"/>
    </row>
    <row r="2403" spans="1:3" x14ac:dyDescent="0.25">
      <c r="C2403" s="58"/>
    </row>
    <row r="2404" spans="1:3" x14ac:dyDescent="0.25">
      <c r="C2404" s="58"/>
    </row>
    <row r="2405" spans="1:3" x14ac:dyDescent="0.25">
      <c r="A2405" s="59"/>
      <c r="C2405" s="58"/>
    </row>
    <row r="2406" spans="1:3" x14ac:dyDescent="0.25">
      <c r="C2406" s="58"/>
    </row>
    <row r="2407" spans="1:3" x14ac:dyDescent="0.25">
      <c r="C2407" s="58"/>
    </row>
    <row r="2408" spans="1:3" x14ac:dyDescent="0.25">
      <c r="C2408" s="58"/>
    </row>
    <row r="2409" spans="1:3" x14ac:dyDescent="0.25">
      <c r="C2409" s="58"/>
    </row>
    <row r="2410" spans="1:3" x14ac:dyDescent="0.25">
      <c r="C2410" s="58"/>
    </row>
    <row r="2411" spans="1:3" x14ac:dyDescent="0.25">
      <c r="C2411" s="58"/>
    </row>
    <row r="2412" spans="1:3" x14ac:dyDescent="0.25">
      <c r="C2412" s="58"/>
    </row>
    <row r="2413" spans="1:3" x14ac:dyDescent="0.25">
      <c r="C2413" s="58"/>
    </row>
    <row r="2414" spans="1:3" x14ac:dyDescent="0.25">
      <c r="C2414" s="58"/>
    </row>
    <row r="2415" spans="1:3" x14ac:dyDescent="0.25">
      <c r="C2415" s="58"/>
    </row>
    <row r="2416" spans="1:3" x14ac:dyDescent="0.25">
      <c r="C2416" s="58"/>
    </row>
    <row r="2417" spans="1:3" x14ac:dyDescent="0.25">
      <c r="C2417" s="58"/>
    </row>
    <row r="2418" spans="1:3" x14ac:dyDescent="0.25">
      <c r="C2418" s="58"/>
    </row>
    <row r="2419" spans="1:3" x14ac:dyDescent="0.25">
      <c r="C2419" s="58"/>
    </row>
    <row r="2420" spans="1:3" x14ac:dyDescent="0.25">
      <c r="C2420" s="58"/>
    </row>
    <row r="2421" spans="1:3" x14ac:dyDescent="0.25">
      <c r="C2421" s="58"/>
    </row>
    <row r="2422" spans="1:3" x14ac:dyDescent="0.25">
      <c r="C2422" s="58"/>
    </row>
    <row r="2423" spans="1:3" x14ac:dyDescent="0.25">
      <c r="C2423" s="58"/>
    </row>
    <row r="2424" spans="1:3" x14ac:dyDescent="0.25">
      <c r="A2424" s="59"/>
      <c r="C2424" s="58"/>
    </row>
    <row r="2425" spans="1:3" x14ac:dyDescent="0.25">
      <c r="C2425" s="58"/>
    </row>
    <row r="2426" spans="1:3" x14ac:dyDescent="0.25">
      <c r="C2426" s="58"/>
    </row>
    <row r="2427" spans="1:3" x14ac:dyDescent="0.25">
      <c r="C2427" s="58"/>
    </row>
    <row r="2428" spans="1:3" x14ac:dyDescent="0.25">
      <c r="C2428" s="58"/>
    </row>
    <row r="2429" spans="1:3" x14ac:dyDescent="0.25">
      <c r="C2429" s="58"/>
    </row>
    <row r="2430" spans="1:3" x14ac:dyDescent="0.25">
      <c r="C2430" s="58"/>
    </row>
    <row r="2431" spans="1:3" x14ac:dyDescent="0.25">
      <c r="C2431" s="58"/>
    </row>
    <row r="2432" spans="1:3" x14ac:dyDescent="0.25">
      <c r="C2432" s="58"/>
    </row>
    <row r="2433" spans="1:3" x14ac:dyDescent="0.25">
      <c r="C2433" s="58"/>
    </row>
    <row r="2434" spans="1:3" x14ac:dyDescent="0.25">
      <c r="C2434" s="58"/>
    </row>
    <row r="2435" spans="1:3" x14ac:dyDescent="0.25">
      <c r="C2435" s="58"/>
    </row>
    <row r="2436" spans="1:3" x14ac:dyDescent="0.25">
      <c r="C2436" s="58"/>
    </row>
    <row r="2437" spans="1:3" x14ac:dyDescent="0.25">
      <c r="C2437" s="58"/>
    </row>
    <row r="2438" spans="1:3" x14ac:dyDescent="0.25">
      <c r="C2438" s="58"/>
    </row>
    <row r="2439" spans="1:3" x14ac:dyDescent="0.25">
      <c r="C2439" s="58"/>
    </row>
    <row r="2440" spans="1:3" x14ac:dyDescent="0.25">
      <c r="C2440" s="58"/>
    </row>
    <row r="2441" spans="1:3" x14ac:dyDescent="0.25">
      <c r="C2441" s="58"/>
    </row>
    <row r="2442" spans="1:3" x14ac:dyDescent="0.25">
      <c r="C2442" s="58"/>
    </row>
    <row r="2443" spans="1:3" x14ac:dyDescent="0.25">
      <c r="A2443" s="59"/>
      <c r="C2443" s="58"/>
    </row>
    <row r="2444" spans="1:3" x14ac:dyDescent="0.25">
      <c r="C2444" s="58"/>
    </row>
    <row r="2445" spans="1:3" x14ac:dyDescent="0.25">
      <c r="C2445" s="58"/>
    </row>
    <row r="2446" spans="1:3" x14ac:dyDescent="0.25">
      <c r="C2446" s="58"/>
    </row>
    <row r="2447" spans="1:3" x14ac:dyDescent="0.25">
      <c r="C2447" s="58"/>
    </row>
    <row r="2448" spans="1:3" x14ac:dyDescent="0.25">
      <c r="C2448" s="58"/>
    </row>
    <row r="2449" spans="1:3" x14ac:dyDescent="0.25">
      <c r="C2449" s="58"/>
    </row>
    <row r="2450" spans="1:3" x14ac:dyDescent="0.25">
      <c r="C2450" s="58"/>
    </row>
    <row r="2451" spans="1:3" x14ac:dyDescent="0.25">
      <c r="C2451" s="58"/>
    </row>
    <row r="2452" spans="1:3" x14ac:dyDescent="0.25">
      <c r="C2452" s="58"/>
    </row>
    <row r="2453" spans="1:3" x14ac:dyDescent="0.25">
      <c r="C2453" s="58"/>
    </row>
    <row r="2454" spans="1:3" x14ac:dyDescent="0.25">
      <c r="C2454" s="58"/>
    </row>
    <row r="2455" spans="1:3" x14ac:dyDescent="0.25">
      <c r="C2455" s="58"/>
    </row>
    <row r="2456" spans="1:3" x14ac:dyDescent="0.25">
      <c r="C2456" s="58"/>
    </row>
    <row r="2457" spans="1:3" x14ac:dyDescent="0.25">
      <c r="C2457" s="58"/>
    </row>
    <row r="2458" spans="1:3" x14ac:dyDescent="0.25">
      <c r="C2458" s="58"/>
    </row>
    <row r="2459" spans="1:3" x14ac:dyDescent="0.25">
      <c r="C2459" s="58"/>
    </row>
    <row r="2460" spans="1:3" x14ac:dyDescent="0.25">
      <c r="C2460" s="58"/>
    </row>
    <row r="2461" spans="1:3" x14ac:dyDescent="0.25">
      <c r="C2461" s="58"/>
    </row>
    <row r="2462" spans="1:3" x14ac:dyDescent="0.25">
      <c r="A2462" s="59"/>
      <c r="C2462" s="58"/>
    </row>
    <row r="2463" spans="1:3" x14ac:dyDescent="0.25">
      <c r="C2463" s="58"/>
    </row>
    <row r="2464" spans="1:3" x14ac:dyDescent="0.25">
      <c r="C2464" s="58"/>
    </row>
    <row r="2465" spans="3:3" x14ac:dyDescent="0.25">
      <c r="C2465" s="58"/>
    </row>
    <row r="2466" spans="3:3" x14ac:dyDescent="0.25">
      <c r="C2466" s="58"/>
    </row>
    <row r="2467" spans="3:3" x14ac:dyDescent="0.25">
      <c r="C2467" s="58"/>
    </row>
    <row r="2468" spans="3:3" x14ac:dyDescent="0.25">
      <c r="C2468" s="58"/>
    </row>
    <row r="2469" spans="3:3" x14ac:dyDescent="0.25">
      <c r="C2469" s="58"/>
    </row>
    <row r="2470" spans="3:3" x14ac:dyDescent="0.25">
      <c r="C2470" s="58"/>
    </row>
    <row r="2471" spans="3:3" x14ac:dyDescent="0.25">
      <c r="C2471" s="58"/>
    </row>
    <row r="2472" spans="3:3" x14ac:dyDescent="0.25">
      <c r="C2472" s="58"/>
    </row>
    <row r="2473" spans="3:3" x14ac:dyDescent="0.25">
      <c r="C2473" s="58"/>
    </row>
    <row r="2474" spans="3:3" x14ac:dyDescent="0.25">
      <c r="C2474" s="58"/>
    </row>
    <row r="2475" spans="3:3" x14ac:dyDescent="0.25">
      <c r="C2475" s="58"/>
    </row>
    <row r="2476" spans="3:3" x14ac:dyDescent="0.25">
      <c r="C2476" s="58"/>
    </row>
    <row r="2477" spans="3:3" x14ac:dyDescent="0.25">
      <c r="C2477" s="58"/>
    </row>
    <row r="2478" spans="3:3" x14ac:dyDescent="0.25">
      <c r="C2478" s="58"/>
    </row>
    <row r="2479" spans="3:3" x14ac:dyDescent="0.25">
      <c r="C2479" s="58"/>
    </row>
    <row r="2480" spans="3:3" x14ac:dyDescent="0.25">
      <c r="C2480" s="58"/>
    </row>
    <row r="2481" spans="1:3" x14ac:dyDescent="0.25">
      <c r="A2481" s="59"/>
      <c r="C2481" s="58"/>
    </row>
    <row r="2482" spans="1:3" x14ac:dyDescent="0.25">
      <c r="C2482" s="58"/>
    </row>
    <row r="2483" spans="1:3" x14ac:dyDescent="0.25">
      <c r="C2483" s="58"/>
    </row>
    <row r="2484" spans="1:3" x14ac:dyDescent="0.25">
      <c r="C2484" s="58"/>
    </row>
    <row r="2485" spans="1:3" x14ac:dyDescent="0.25">
      <c r="C2485" s="58"/>
    </row>
    <row r="2486" spans="1:3" x14ac:dyDescent="0.25">
      <c r="C2486" s="58"/>
    </row>
    <row r="2487" spans="1:3" x14ac:dyDescent="0.25">
      <c r="C2487" s="58"/>
    </row>
    <row r="2488" spans="1:3" x14ac:dyDescent="0.25">
      <c r="C2488" s="58"/>
    </row>
    <row r="2489" spans="1:3" x14ac:dyDescent="0.25">
      <c r="C2489" s="58"/>
    </row>
    <row r="2490" spans="1:3" x14ac:dyDescent="0.25">
      <c r="C2490" s="58"/>
    </row>
    <row r="2491" spans="1:3" x14ac:dyDescent="0.25">
      <c r="C2491" s="58"/>
    </row>
    <row r="2492" spans="1:3" x14ac:dyDescent="0.25">
      <c r="C2492" s="58"/>
    </row>
    <row r="2493" spans="1:3" x14ac:dyDescent="0.25">
      <c r="C2493" s="58"/>
    </row>
    <row r="2494" spans="1:3" x14ac:dyDescent="0.25">
      <c r="C2494" s="58"/>
    </row>
    <row r="2495" spans="1:3" x14ac:dyDescent="0.25">
      <c r="C2495" s="58"/>
    </row>
    <row r="2496" spans="1:3" x14ac:dyDescent="0.25">
      <c r="C2496" s="58"/>
    </row>
    <row r="2497" spans="1:3" x14ac:dyDescent="0.25">
      <c r="C2497" s="58"/>
    </row>
    <row r="2498" spans="1:3" x14ac:dyDescent="0.25">
      <c r="C2498" s="58"/>
    </row>
    <row r="2499" spans="1:3" x14ac:dyDescent="0.25">
      <c r="C2499" s="58"/>
    </row>
    <row r="2500" spans="1:3" x14ac:dyDescent="0.25">
      <c r="A2500" s="59"/>
      <c r="C2500" s="58"/>
    </row>
    <row r="2501" spans="1:3" x14ac:dyDescent="0.25">
      <c r="C2501" s="58"/>
    </row>
    <row r="2502" spans="1:3" x14ac:dyDescent="0.25">
      <c r="C2502" s="58"/>
    </row>
    <row r="2503" spans="1:3" x14ac:dyDescent="0.25">
      <c r="C2503" s="58"/>
    </row>
    <row r="2504" spans="1:3" x14ac:dyDescent="0.25">
      <c r="C2504" s="58"/>
    </row>
    <row r="2505" spans="1:3" x14ac:dyDescent="0.25">
      <c r="C2505" s="58"/>
    </row>
    <row r="2506" spans="1:3" x14ac:dyDescent="0.25">
      <c r="C2506" s="58"/>
    </row>
    <row r="2507" spans="1:3" x14ac:dyDescent="0.25">
      <c r="C2507" s="58"/>
    </row>
    <row r="2508" spans="1:3" x14ac:dyDescent="0.25">
      <c r="C2508" s="58"/>
    </row>
    <row r="2509" spans="1:3" x14ac:dyDescent="0.25">
      <c r="C2509" s="58"/>
    </row>
    <row r="2510" spans="1:3" x14ac:dyDescent="0.25">
      <c r="C2510" s="58"/>
    </row>
    <row r="2511" spans="1:3" x14ac:dyDescent="0.25">
      <c r="C2511" s="58"/>
    </row>
    <row r="2512" spans="1:3" x14ac:dyDescent="0.25">
      <c r="C2512" s="58"/>
    </row>
    <row r="2513" spans="1:3" x14ac:dyDescent="0.25">
      <c r="C2513" s="58"/>
    </row>
    <row r="2514" spans="1:3" x14ac:dyDescent="0.25">
      <c r="C2514" s="58"/>
    </row>
    <row r="2515" spans="1:3" x14ac:dyDescent="0.25">
      <c r="C2515" s="58"/>
    </row>
    <row r="2516" spans="1:3" x14ac:dyDescent="0.25">
      <c r="C2516" s="58"/>
    </row>
    <row r="2517" spans="1:3" x14ac:dyDescent="0.25">
      <c r="C2517" s="58"/>
    </row>
    <row r="2518" spans="1:3" x14ac:dyDescent="0.25">
      <c r="C2518" s="58"/>
    </row>
    <row r="2519" spans="1:3" x14ac:dyDescent="0.25">
      <c r="A2519" s="59"/>
      <c r="C2519" s="58"/>
    </row>
    <row r="2520" spans="1:3" x14ac:dyDescent="0.25">
      <c r="C2520" s="58"/>
    </row>
    <row r="2521" spans="1:3" x14ac:dyDescent="0.25">
      <c r="C2521" s="58"/>
    </row>
    <row r="2522" spans="1:3" x14ac:dyDescent="0.25">
      <c r="C2522" s="58"/>
    </row>
    <row r="2523" spans="1:3" x14ac:dyDescent="0.25">
      <c r="C2523" s="58"/>
    </row>
    <row r="2524" spans="1:3" x14ac:dyDescent="0.25">
      <c r="C2524" s="58"/>
    </row>
    <row r="2525" spans="1:3" x14ac:dyDescent="0.25">
      <c r="C2525" s="58"/>
    </row>
    <row r="2526" spans="1:3" x14ac:dyDescent="0.25">
      <c r="C2526" s="58"/>
    </row>
    <row r="2527" spans="1:3" x14ac:dyDescent="0.25">
      <c r="C2527" s="58"/>
    </row>
    <row r="2528" spans="1:3" x14ac:dyDescent="0.25">
      <c r="C2528" s="58"/>
    </row>
    <row r="2529" spans="1:3" x14ac:dyDescent="0.25">
      <c r="C2529" s="58"/>
    </row>
    <row r="2530" spans="1:3" x14ac:dyDescent="0.25">
      <c r="C2530" s="58"/>
    </row>
    <row r="2531" spans="1:3" x14ac:dyDescent="0.25">
      <c r="C2531" s="58"/>
    </row>
    <row r="2532" spans="1:3" x14ac:dyDescent="0.25">
      <c r="C2532" s="58"/>
    </row>
    <row r="2533" spans="1:3" x14ac:dyDescent="0.25">
      <c r="C2533" s="58"/>
    </row>
    <row r="2534" spans="1:3" x14ac:dyDescent="0.25">
      <c r="C2534" s="58"/>
    </row>
    <row r="2535" spans="1:3" x14ac:dyDescent="0.25">
      <c r="C2535" s="58"/>
    </row>
    <row r="2536" spans="1:3" x14ac:dyDescent="0.25">
      <c r="C2536" s="58"/>
    </row>
    <row r="2537" spans="1:3" x14ac:dyDescent="0.25">
      <c r="C2537" s="58"/>
    </row>
    <row r="2538" spans="1:3" x14ac:dyDescent="0.25">
      <c r="A2538" s="59"/>
      <c r="C2538" s="58"/>
    </row>
    <row r="2539" spans="1:3" x14ac:dyDescent="0.25">
      <c r="C2539" s="58"/>
    </row>
    <row r="2540" spans="1:3" x14ac:dyDescent="0.25">
      <c r="C2540" s="58"/>
    </row>
    <row r="2541" spans="1:3" x14ac:dyDescent="0.25">
      <c r="C2541" s="58"/>
    </row>
    <row r="2542" spans="1:3" x14ac:dyDescent="0.25">
      <c r="C2542" s="58"/>
    </row>
    <row r="2543" spans="1:3" x14ac:dyDescent="0.25">
      <c r="C2543" s="58"/>
    </row>
    <row r="2544" spans="1:3" x14ac:dyDescent="0.25">
      <c r="C2544" s="58"/>
    </row>
    <row r="2545" spans="1:3" x14ac:dyDescent="0.25">
      <c r="C2545" s="58"/>
    </row>
    <row r="2546" spans="1:3" x14ac:dyDescent="0.25">
      <c r="C2546" s="58"/>
    </row>
    <row r="2547" spans="1:3" x14ac:dyDescent="0.25">
      <c r="C2547" s="58"/>
    </row>
    <row r="2548" spans="1:3" x14ac:dyDescent="0.25">
      <c r="C2548" s="58"/>
    </row>
    <row r="2549" spans="1:3" x14ac:dyDescent="0.25">
      <c r="C2549" s="58"/>
    </row>
    <row r="2550" spans="1:3" x14ac:dyDescent="0.25">
      <c r="C2550" s="58"/>
    </row>
    <row r="2551" spans="1:3" x14ac:dyDescent="0.25">
      <c r="C2551" s="58"/>
    </row>
    <row r="2552" spans="1:3" x14ac:dyDescent="0.25">
      <c r="C2552" s="58"/>
    </row>
    <row r="2553" spans="1:3" x14ac:dyDescent="0.25">
      <c r="C2553" s="58"/>
    </row>
    <row r="2554" spans="1:3" x14ac:dyDescent="0.25">
      <c r="C2554" s="58"/>
    </row>
    <row r="2555" spans="1:3" x14ac:dyDescent="0.25">
      <c r="C2555" s="58"/>
    </row>
    <row r="2556" spans="1:3" x14ac:dyDescent="0.25">
      <c r="C2556" s="58"/>
    </row>
    <row r="2557" spans="1:3" x14ac:dyDescent="0.25">
      <c r="A2557" s="59"/>
      <c r="C2557" s="58"/>
    </row>
    <row r="2558" spans="1:3" x14ac:dyDescent="0.25">
      <c r="C2558" s="58"/>
    </row>
    <row r="2559" spans="1:3" x14ac:dyDescent="0.25">
      <c r="C2559" s="58"/>
    </row>
    <row r="2560" spans="1:3" x14ac:dyDescent="0.25">
      <c r="C2560" s="58"/>
    </row>
    <row r="2561" spans="1:3" x14ac:dyDescent="0.25">
      <c r="C2561" s="58"/>
    </row>
    <row r="2562" spans="1:3" x14ac:dyDescent="0.25">
      <c r="C2562" s="58"/>
    </row>
    <row r="2563" spans="1:3" x14ac:dyDescent="0.25">
      <c r="C2563" s="58"/>
    </row>
    <row r="2564" spans="1:3" x14ac:dyDescent="0.25">
      <c r="C2564" s="58"/>
    </row>
    <row r="2565" spans="1:3" x14ac:dyDescent="0.25">
      <c r="C2565" s="58"/>
    </row>
    <row r="2566" spans="1:3" x14ac:dyDescent="0.25">
      <c r="C2566" s="58"/>
    </row>
    <row r="2567" spans="1:3" x14ac:dyDescent="0.25">
      <c r="C2567" s="58"/>
    </row>
    <row r="2568" spans="1:3" x14ac:dyDescent="0.25">
      <c r="C2568" s="58"/>
    </row>
    <row r="2569" spans="1:3" x14ac:dyDescent="0.25">
      <c r="C2569" s="58"/>
    </row>
    <row r="2570" spans="1:3" x14ac:dyDescent="0.25">
      <c r="C2570" s="58"/>
    </row>
    <row r="2571" spans="1:3" x14ac:dyDescent="0.25">
      <c r="C2571" s="58"/>
    </row>
    <row r="2572" spans="1:3" x14ac:dyDescent="0.25">
      <c r="C2572" s="58"/>
    </row>
    <row r="2573" spans="1:3" x14ac:dyDescent="0.25">
      <c r="C2573" s="58"/>
    </row>
    <row r="2574" spans="1:3" x14ac:dyDescent="0.25">
      <c r="C2574" s="58"/>
    </row>
    <row r="2575" spans="1:3" x14ac:dyDescent="0.25">
      <c r="C2575" s="58"/>
    </row>
    <row r="2576" spans="1:3" x14ac:dyDescent="0.25">
      <c r="A2576" s="59"/>
      <c r="C2576" s="58"/>
    </row>
    <row r="2577" spans="3:3" x14ac:dyDescent="0.25">
      <c r="C2577" s="58"/>
    </row>
    <row r="2578" spans="3:3" x14ac:dyDescent="0.25">
      <c r="C2578" s="58"/>
    </row>
    <row r="2579" spans="3:3" x14ac:dyDescent="0.25">
      <c r="C2579" s="58"/>
    </row>
    <row r="2580" spans="3:3" x14ac:dyDescent="0.25">
      <c r="C2580" s="58"/>
    </row>
    <row r="2581" spans="3:3" x14ac:dyDescent="0.25">
      <c r="C2581" s="58"/>
    </row>
    <row r="2582" spans="3:3" x14ac:dyDescent="0.25">
      <c r="C2582" s="58"/>
    </row>
    <row r="2583" spans="3:3" x14ac:dyDescent="0.25">
      <c r="C2583" s="58"/>
    </row>
    <row r="2584" spans="3:3" x14ac:dyDescent="0.25">
      <c r="C2584" s="58"/>
    </row>
    <row r="2585" spans="3:3" x14ac:dyDescent="0.25">
      <c r="C2585" s="58"/>
    </row>
    <row r="2586" spans="3:3" x14ac:dyDescent="0.25">
      <c r="C2586" s="58"/>
    </row>
    <row r="2587" spans="3:3" x14ac:dyDescent="0.25">
      <c r="C2587" s="58"/>
    </row>
    <row r="2588" spans="3:3" x14ac:dyDescent="0.25">
      <c r="C2588" s="58"/>
    </row>
    <row r="2589" spans="3:3" x14ac:dyDescent="0.25">
      <c r="C2589" s="58"/>
    </row>
    <row r="2590" spans="3:3" x14ac:dyDescent="0.25">
      <c r="C2590" s="58"/>
    </row>
    <row r="2591" spans="3:3" x14ac:dyDescent="0.25">
      <c r="C2591" s="58"/>
    </row>
    <row r="2592" spans="3:3" x14ac:dyDescent="0.25">
      <c r="C2592" s="58"/>
    </row>
    <row r="2593" spans="1:3" x14ac:dyDescent="0.25">
      <c r="C2593" s="58"/>
    </row>
    <row r="2594" spans="1:3" x14ac:dyDescent="0.25">
      <c r="C2594" s="58"/>
    </row>
    <row r="2595" spans="1:3" x14ac:dyDescent="0.25">
      <c r="A2595" s="59"/>
      <c r="C2595" s="58"/>
    </row>
    <row r="2596" spans="1:3" x14ac:dyDescent="0.25">
      <c r="C2596" s="58"/>
    </row>
    <row r="2597" spans="1:3" x14ac:dyDescent="0.25">
      <c r="C2597" s="58"/>
    </row>
    <row r="2598" spans="1:3" x14ac:dyDescent="0.25">
      <c r="C2598" s="58"/>
    </row>
    <row r="2599" spans="1:3" x14ac:dyDescent="0.25">
      <c r="C2599" s="58"/>
    </row>
    <row r="2600" spans="1:3" x14ac:dyDescent="0.25">
      <c r="C2600" s="58"/>
    </row>
    <row r="2601" spans="1:3" x14ac:dyDescent="0.25">
      <c r="C2601" s="58"/>
    </row>
    <row r="2602" spans="1:3" x14ac:dyDescent="0.25">
      <c r="C2602" s="58"/>
    </row>
    <row r="2603" spans="1:3" x14ac:dyDescent="0.25">
      <c r="C2603" s="58"/>
    </row>
    <row r="2604" spans="1:3" x14ac:dyDescent="0.25">
      <c r="C2604" s="58"/>
    </row>
    <row r="2605" spans="1:3" x14ac:dyDescent="0.25">
      <c r="C2605" s="58"/>
    </row>
    <row r="2606" spans="1:3" x14ac:dyDescent="0.25">
      <c r="C2606" s="58"/>
    </row>
    <row r="2607" spans="1:3" x14ac:dyDescent="0.25">
      <c r="C2607" s="58"/>
    </row>
    <row r="2608" spans="1:3" x14ac:dyDescent="0.25">
      <c r="C2608" s="58"/>
    </row>
    <row r="2609" spans="1:3" x14ac:dyDescent="0.25">
      <c r="C2609" s="58"/>
    </row>
    <row r="2610" spans="1:3" x14ac:dyDescent="0.25">
      <c r="C2610" s="58"/>
    </row>
    <row r="2611" spans="1:3" x14ac:dyDescent="0.25">
      <c r="C2611" s="58"/>
    </row>
    <row r="2612" spans="1:3" x14ac:dyDescent="0.25">
      <c r="C2612" s="58"/>
    </row>
    <row r="2613" spans="1:3" x14ac:dyDescent="0.25">
      <c r="C2613" s="58"/>
    </row>
    <row r="2614" spans="1:3" x14ac:dyDescent="0.25">
      <c r="A2614" s="59"/>
      <c r="C2614" s="58"/>
    </row>
    <row r="2615" spans="1:3" x14ac:dyDescent="0.25">
      <c r="C2615" s="58"/>
    </row>
    <row r="2616" spans="1:3" x14ac:dyDescent="0.25">
      <c r="C2616" s="58"/>
    </row>
    <row r="2617" spans="1:3" x14ac:dyDescent="0.25">
      <c r="C2617" s="58"/>
    </row>
    <row r="2618" spans="1:3" x14ac:dyDescent="0.25">
      <c r="C2618" s="58"/>
    </row>
    <row r="2619" spans="1:3" x14ac:dyDescent="0.25">
      <c r="C2619" s="58"/>
    </row>
    <row r="2620" spans="1:3" x14ac:dyDescent="0.25">
      <c r="C2620" s="58"/>
    </row>
    <row r="2621" spans="1:3" x14ac:dyDescent="0.25">
      <c r="C2621" s="58"/>
    </row>
    <row r="2622" spans="1:3" x14ac:dyDescent="0.25">
      <c r="C2622" s="58"/>
    </row>
    <row r="2623" spans="1:3" x14ac:dyDescent="0.25">
      <c r="C2623" s="58"/>
    </row>
    <row r="2624" spans="1:3" x14ac:dyDescent="0.25">
      <c r="C2624" s="58"/>
    </row>
    <row r="2625" spans="1:3" x14ac:dyDescent="0.25">
      <c r="C2625" s="58"/>
    </row>
    <row r="2626" spans="1:3" x14ac:dyDescent="0.25">
      <c r="C2626" s="58"/>
    </row>
    <row r="2627" spans="1:3" x14ac:dyDescent="0.25">
      <c r="C2627" s="58"/>
    </row>
    <row r="2628" spans="1:3" x14ac:dyDescent="0.25">
      <c r="C2628" s="58"/>
    </row>
    <row r="2629" spans="1:3" x14ac:dyDescent="0.25">
      <c r="C2629" s="58"/>
    </row>
    <row r="2630" spans="1:3" x14ac:dyDescent="0.25">
      <c r="C2630" s="58"/>
    </row>
    <row r="2631" spans="1:3" x14ac:dyDescent="0.25">
      <c r="C2631" s="58"/>
    </row>
    <row r="2632" spans="1:3" x14ac:dyDescent="0.25">
      <c r="C2632" s="58"/>
    </row>
    <row r="2633" spans="1:3" x14ac:dyDescent="0.25">
      <c r="A2633" s="59"/>
      <c r="C2633" s="58"/>
    </row>
    <row r="2634" spans="1:3" x14ac:dyDescent="0.25">
      <c r="C2634" s="58"/>
    </row>
    <row r="2635" spans="1:3" x14ac:dyDescent="0.25">
      <c r="C2635" s="58"/>
    </row>
    <row r="2636" spans="1:3" x14ac:dyDescent="0.25">
      <c r="C2636" s="58"/>
    </row>
    <row r="2637" spans="1:3" x14ac:dyDescent="0.25">
      <c r="C2637" s="58"/>
    </row>
    <row r="2638" spans="1:3" x14ac:dyDescent="0.25">
      <c r="C2638" s="58"/>
    </row>
    <row r="2639" spans="1:3" x14ac:dyDescent="0.25">
      <c r="C2639" s="58"/>
    </row>
    <row r="2640" spans="1:3" x14ac:dyDescent="0.25">
      <c r="C2640" s="58"/>
    </row>
    <row r="2641" spans="1:3" x14ac:dyDescent="0.25">
      <c r="C2641" s="58"/>
    </row>
    <row r="2642" spans="1:3" x14ac:dyDescent="0.25">
      <c r="C2642" s="58"/>
    </row>
    <row r="2643" spans="1:3" x14ac:dyDescent="0.25">
      <c r="C2643" s="58"/>
    </row>
    <row r="2644" spans="1:3" x14ac:dyDescent="0.25">
      <c r="C2644" s="58"/>
    </row>
    <row r="2645" spans="1:3" x14ac:dyDescent="0.25">
      <c r="C2645" s="58"/>
    </row>
    <row r="2646" spans="1:3" x14ac:dyDescent="0.25">
      <c r="C2646" s="58"/>
    </row>
    <row r="2647" spans="1:3" x14ac:dyDescent="0.25">
      <c r="C2647" s="58"/>
    </row>
    <row r="2648" spans="1:3" x14ac:dyDescent="0.25">
      <c r="C2648" s="58"/>
    </row>
    <row r="2649" spans="1:3" x14ac:dyDescent="0.25">
      <c r="C2649" s="58"/>
    </row>
    <row r="2650" spans="1:3" x14ac:dyDescent="0.25">
      <c r="C2650" s="58"/>
    </row>
    <row r="2651" spans="1:3" x14ac:dyDescent="0.25">
      <c r="C2651" s="58"/>
    </row>
    <row r="2652" spans="1:3" x14ac:dyDescent="0.25">
      <c r="A2652" s="59"/>
      <c r="C2652" s="58"/>
    </row>
    <row r="2653" spans="1:3" x14ac:dyDescent="0.25">
      <c r="C2653" s="58"/>
    </row>
    <row r="2654" spans="1:3" x14ac:dyDescent="0.25">
      <c r="C2654" s="58"/>
    </row>
    <row r="2655" spans="1:3" x14ac:dyDescent="0.25">
      <c r="C2655" s="58"/>
    </row>
    <row r="2656" spans="1:3" x14ac:dyDescent="0.25">
      <c r="C2656" s="58"/>
    </row>
    <row r="2657" spans="1:3" x14ac:dyDescent="0.25">
      <c r="C2657" s="58"/>
    </row>
    <row r="2658" spans="1:3" x14ac:dyDescent="0.25">
      <c r="C2658" s="58"/>
    </row>
    <row r="2659" spans="1:3" x14ac:dyDescent="0.25">
      <c r="C2659" s="58"/>
    </row>
    <row r="2660" spans="1:3" x14ac:dyDescent="0.25">
      <c r="C2660" s="58"/>
    </row>
    <row r="2661" spans="1:3" x14ac:dyDescent="0.25">
      <c r="C2661" s="58"/>
    </row>
    <row r="2662" spans="1:3" x14ac:dyDescent="0.25">
      <c r="C2662" s="58"/>
    </row>
    <row r="2663" spans="1:3" x14ac:dyDescent="0.25">
      <c r="C2663" s="58"/>
    </row>
    <row r="2664" spans="1:3" x14ac:dyDescent="0.25">
      <c r="C2664" s="58"/>
    </row>
    <row r="2665" spans="1:3" x14ac:dyDescent="0.25">
      <c r="C2665" s="58"/>
    </row>
    <row r="2666" spans="1:3" x14ac:dyDescent="0.25">
      <c r="C2666" s="58"/>
    </row>
    <row r="2667" spans="1:3" x14ac:dyDescent="0.25">
      <c r="C2667" s="58"/>
    </row>
    <row r="2668" spans="1:3" x14ac:dyDescent="0.25">
      <c r="C2668" s="58"/>
    </row>
    <row r="2669" spans="1:3" x14ac:dyDescent="0.25">
      <c r="C2669" s="58"/>
    </row>
    <row r="2670" spans="1:3" x14ac:dyDescent="0.25">
      <c r="C2670" s="58"/>
    </row>
    <row r="2671" spans="1:3" x14ac:dyDescent="0.25">
      <c r="A2671" s="59"/>
      <c r="C2671" s="58"/>
    </row>
    <row r="2672" spans="1:3" x14ac:dyDescent="0.25">
      <c r="C2672" s="58"/>
    </row>
    <row r="2673" spans="3:3" x14ac:dyDescent="0.25">
      <c r="C2673" s="58"/>
    </row>
    <row r="2674" spans="3:3" x14ac:dyDescent="0.25">
      <c r="C2674" s="58"/>
    </row>
    <row r="2675" spans="3:3" x14ac:dyDescent="0.25">
      <c r="C2675" s="58"/>
    </row>
    <row r="2676" spans="3:3" x14ac:dyDescent="0.25">
      <c r="C2676" s="58"/>
    </row>
    <row r="2677" spans="3:3" x14ac:dyDescent="0.25">
      <c r="C2677" s="58"/>
    </row>
    <row r="2678" spans="3:3" x14ac:dyDescent="0.25">
      <c r="C2678" s="58"/>
    </row>
    <row r="2679" spans="3:3" x14ac:dyDescent="0.25">
      <c r="C2679" s="58"/>
    </row>
    <row r="2680" spans="3:3" x14ac:dyDescent="0.25">
      <c r="C2680" s="58"/>
    </row>
    <row r="2681" spans="3:3" x14ac:dyDescent="0.25">
      <c r="C2681" s="58"/>
    </row>
    <row r="2682" spans="3:3" x14ac:dyDescent="0.25">
      <c r="C2682" s="58"/>
    </row>
    <row r="2683" spans="3:3" x14ac:dyDescent="0.25">
      <c r="C2683" s="58"/>
    </row>
    <row r="2684" spans="3:3" x14ac:dyDescent="0.25">
      <c r="C2684" s="58"/>
    </row>
    <row r="2685" spans="3:3" x14ac:dyDescent="0.25">
      <c r="C2685" s="58"/>
    </row>
    <row r="2686" spans="3:3" x14ac:dyDescent="0.25">
      <c r="C2686" s="58"/>
    </row>
    <row r="2687" spans="3:3" x14ac:dyDescent="0.25">
      <c r="C2687" s="58"/>
    </row>
    <row r="2688" spans="3:3" x14ac:dyDescent="0.25">
      <c r="C2688" s="58"/>
    </row>
    <row r="2689" spans="1:3" x14ac:dyDescent="0.25">
      <c r="C2689" s="58"/>
    </row>
    <row r="2690" spans="1:3" x14ac:dyDescent="0.25">
      <c r="A2690" s="59"/>
      <c r="C2690" s="58"/>
    </row>
    <row r="2691" spans="1:3" x14ac:dyDescent="0.25">
      <c r="C2691" s="58"/>
    </row>
    <row r="2692" spans="1:3" x14ac:dyDescent="0.25">
      <c r="C2692" s="58"/>
    </row>
    <row r="2693" spans="1:3" x14ac:dyDescent="0.25">
      <c r="C2693" s="58"/>
    </row>
    <row r="2694" spans="1:3" x14ac:dyDescent="0.25">
      <c r="C2694" s="58"/>
    </row>
    <row r="2695" spans="1:3" x14ac:dyDescent="0.25">
      <c r="C2695" s="58"/>
    </row>
    <row r="2696" spans="1:3" x14ac:dyDescent="0.25">
      <c r="C2696" s="58"/>
    </row>
    <row r="2697" spans="1:3" x14ac:dyDescent="0.25">
      <c r="C2697" s="58"/>
    </row>
    <row r="2698" spans="1:3" x14ac:dyDescent="0.25">
      <c r="C2698" s="58"/>
    </row>
    <row r="2699" spans="1:3" x14ac:dyDescent="0.25">
      <c r="C2699" s="58"/>
    </row>
    <row r="2700" spans="1:3" x14ac:dyDescent="0.25">
      <c r="C2700" s="58"/>
    </row>
    <row r="2701" spans="1:3" x14ac:dyDescent="0.25">
      <c r="C2701" s="58"/>
    </row>
    <row r="2702" spans="1:3" x14ac:dyDescent="0.25">
      <c r="C2702" s="58"/>
    </row>
    <row r="2703" spans="1:3" x14ac:dyDescent="0.25">
      <c r="C2703" s="58"/>
    </row>
    <row r="2704" spans="1:3" x14ac:dyDescent="0.25">
      <c r="C2704" s="58"/>
    </row>
    <row r="2705" spans="1:3" x14ac:dyDescent="0.25">
      <c r="C2705" s="58"/>
    </row>
    <row r="2706" spans="1:3" x14ac:dyDescent="0.25">
      <c r="C2706" s="58"/>
    </row>
    <row r="2707" spans="1:3" x14ac:dyDescent="0.25">
      <c r="C2707" s="58"/>
    </row>
    <row r="2708" spans="1:3" x14ac:dyDescent="0.25">
      <c r="C2708" s="58"/>
    </row>
    <row r="2709" spans="1:3" x14ac:dyDescent="0.25">
      <c r="A2709" s="59"/>
      <c r="C2709" s="58"/>
    </row>
    <row r="2710" spans="1:3" x14ac:dyDescent="0.25">
      <c r="C2710" s="58"/>
    </row>
    <row r="2711" spans="1:3" x14ac:dyDescent="0.25">
      <c r="C2711" s="58"/>
    </row>
    <row r="2712" spans="1:3" x14ac:dyDescent="0.25">
      <c r="C2712" s="58"/>
    </row>
    <row r="2713" spans="1:3" x14ac:dyDescent="0.25">
      <c r="C2713" s="58"/>
    </row>
    <row r="2714" spans="1:3" x14ac:dyDescent="0.25">
      <c r="C2714" s="58"/>
    </row>
    <row r="2715" spans="1:3" x14ac:dyDescent="0.25">
      <c r="C2715" s="58"/>
    </row>
    <row r="2716" spans="1:3" x14ac:dyDescent="0.25">
      <c r="C2716" s="58"/>
    </row>
    <row r="2717" spans="1:3" x14ac:dyDescent="0.25">
      <c r="C2717" s="58"/>
    </row>
    <row r="2718" spans="1:3" x14ac:dyDescent="0.25">
      <c r="C2718" s="58"/>
    </row>
    <row r="2719" spans="1:3" x14ac:dyDescent="0.25">
      <c r="C2719" s="58"/>
    </row>
    <row r="2720" spans="1:3" x14ac:dyDescent="0.25">
      <c r="C2720" s="58"/>
    </row>
    <row r="2721" spans="1:3" x14ac:dyDescent="0.25">
      <c r="C2721" s="58"/>
    </row>
    <row r="2722" spans="1:3" x14ac:dyDescent="0.25">
      <c r="C2722" s="58"/>
    </row>
    <row r="2723" spans="1:3" x14ac:dyDescent="0.25">
      <c r="C2723" s="58"/>
    </row>
    <row r="2724" spans="1:3" x14ac:dyDescent="0.25">
      <c r="C2724" s="58"/>
    </row>
    <row r="2725" spans="1:3" x14ac:dyDescent="0.25">
      <c r="C2725" s="58"/>
    </row>
    <row r="2726" spans="1:3" x14ac:dyDescent="0.25">
      <c r="C2726" s="58"/>
    </row>
    <row r="2727" spans="1:3" x14ac:dyDescent="0.25">
      <c r="C2727" s="58"/>
    </row>
    <row r="2728" spans="1:3" x14ac:dyDescent="0.25">
      <c r="A2728" s="59"/>
      <c r="C2728" s="58"/>
    </row>
    <row r="2729" spans="1:3" x14ac:dyDescent="0.25">
      <c r="C2729" s="58"/>
    </row>
    <row r="2730" spans="1:3" x14ac:dyDescent="0.25">
      <c r="C2730" s="58"/>
    </row>
    <row r="2731" spans="1:3" x14ac:dyDescent="0.25">
      <c r="C2731" s="58"/>
    </row>
    <row r="2732" spans="1:3" x14ac:dyDescent="0.25">
      <c r="C2732" s="58"/>
    </row>
    <row r="2733" spans="1:3" x14ac:dyDescent="0.25">
      <c r="C2733" s="58"/>
    </row>
    <row r="2734" spans="1:3" x14ac:dyDescent="0.25">
      <c r="C2734" s="58"/>
    </row>
    <row r="2735" spans="1:3" x14ac:dyDescent="0.25">
      <c r="C2735" s="58"/>
    </row>
    <row r="2736" spans="1:3" x14ac:dyDescent="0.25">
      <c r="C2736" s="58"/>
    </row>
    <row r="2737" spans="1:3" x14ac:dyDescent="0.25">
      <c r="C2737" s="58"/>
    </row>
    <row r="2738" spans="1:3" x14ac:dyDescent="0.25">
      <c r="C2738" s="58"/>
    </row>
    <row r="2739" spans="1:3" x14ac:dyDescent="0.25">
      <c r="C2739" s="58"/>
    </row>
    <row r="2740" spans="1:3" x14ac:dyDescent="0.25">
      <c r="C2740" s="58"/>
    </row>
    <row r="2741" spans="1:3" x14ac:dyDescent="0.25">
      <c r="C2741" s="58"/>
    </row>
    <row r="2742" spans="1:3" x14ac:dyDescent="0.25">
      <c r="C2742" s="58"/>
    </row>
    <row r="2743" spans="1:3" x14ac:dyDescent="0.25">
      <c r="C2743" s="58"/>
    </row>
    <row r="2744" spans="1:3" x14ac:dyDescent="0.25">
      <c r="C2744" s="58"/>
    </row>
    <row r="2745" spans="1:3" x14ac:dyDescent="0.25">
      <c r="C2745" s="58"/>
    </row>
    <row r="2746" spans="1:3" x14ac:dyDescent="0.25">
      <c r="C2746" s="58"/>
    </row>
    <row r="2747" spans="1:3" x14ac:dyDescent="0.25">
      <c r="A2747" s="59"/>
      <c r="C2747" s="58"/>
    </row>
    <row r="2748" spans="1:3" x14ac:dyDescent="0.25">
      <c r="C2748" s="58"/>
    </row>
    <row r="2749" spans="1:3" x14ac:dyDescent="0.25">
      <c r="C2749" s="58"/>
    </row>
    <row r="2750" spans="1:3" x14ac:dyDescent="0.25">
      <c r="C2750" s="58"/>
    </row>
    <row r="2751" spans="1:3" x14ac:dyDescent="0.25">
      <c r="C2751" s="58"/>
    </row>
    <row r="2752" spans="1:3" x14ac:dyDescent="0.25">
      <c r="C2752" s="58"/>
    </row>
    <row r="2753" spans="1:3" x14ac:dyDescent="0.25">
      <c r="C2753" s="58"/>
    </row>
    <row r="2754" spans="1:3" x14ac:dyDescent="0.25">
      <c r="C2754" s="58"/>
    </row>
    <row r="2755" spans="1:3" x14ac:dyDescent="0.25">
      <c r="C2755" s="58"/>
    </row>
    <row r="2756" spans="1:3" x14ac:dyDescent="0.25">
      <c r="C2756" s="58"/>
    </row>
    <row r="2757" spans="1:3" x14ac:dyDescent="0.25">
      <c r="C2757" s="58"/>
    </row>
    <row r="2758" spans="1:3" x14ac:dyDescent="0.25">
      <c r="C2758" s="58"/>
    </row>
    <row r="2759" spans="1:3" x14ac:dyDescent="0.25">
      <c r="C2759" s="58"/>
    </row>
    <row r="2760" spans="1:3" x14ac:dyDescent="0.25">
      <c r="C2760" s="58"/>
    </row>
    <row r="2761" spans="1:3" x14ac:dyDescent="0.25">
      <c r="C2761" s="58"/>
    </row>
    <row r="2762" spans="1:3" x14ac:dyDescent="0.25">
      <c r="C2762" s="58"/>
    </row>
    <row r="2763" spans="1:3" x14ac:dyDescent="0.25">
      <c r="C2763" s="58"/>
    </row>
    <row r="2764" spans="1:3" x14ac:dyDescent="0.25">
      <c r="C2764" s="58"/>
    </row>
    <row r="2765" spans="1:3" x14ac:dyDescent="0.25">
      <c r="C2765" s="58"/>
    </row>
    <row r="2766" spans="1:3" x14ac:dyDescent="0.25">
      <c r="A2766" s="59"/>
      <c r="C2766" s="58"/>
    </row>
    <row r="2767" spans="1:3" x14ac:dyDescent="0.25">
      <c r="C2767" s="58"/>
    </row>
    <row r="2768" spans="1:3" x14ac:dyDescent="0.25">
      <c r="C2768" s="58"/>
    </row>
    <row r="2769" spans="3:3" x14ac:dyDescent="0.25">
      <c r="C2769" s="58"/>
    </row>
    <row r="2770" spans="3:3" x14ac:dyDescent="0.25">
      <c r="C2770" s="58"/>
    </row>
    <row r="2771" spans="3:3" x14ac:dyDescent="0.25">
      <c r="C2771" s="58"/>
    </row>
    <row r="2772" spans="3:3" x14ac:dyDescent="0.25">
      <c r="C2772" s="58"/>
    </row>
    <row r="2773" spans="3:3" x14ac:dyDescent="0.25">
      <c r="C2773" s="58"/>
    </row>
    <row r="2774" spans="3:3" x14ac:dyDescent="0.25">
      <c r="C2774" s="58"/>
    </row>
    <row r="2775" spans="3:3" x14ac:dyDescent="0.25">
      <c r="C2775" s="58"/>
    </row>
    <row r="2776" spans="3:3" x14ac:dyDescent="0.25">
      <c r="C2776" s="58"/>
    </row>
    <row r="2777" spans="3:3" x14ac:dyDescent="0.25">
      <c r="C2777" s="58"/>
    </row>
    <row r="2778" spans="3:3" x14ac:dyDescent="0.25">
      <c r="C2778" s="58"/>
    </row>
    <row r="2779" spans="3:3" x14ac:dyDescent="0.25">
      <c r="C2779" s="58"/>
    </row>
    <row r="2780" spans="3:3" x14ac:dyDescent="0.25">
      <c r="C2780" s="58"/>
    </row>
    <row r="2781" spans="3:3" x14ac:dyDescent="0.25">
      <c r="C2781" s="58"/>
    </row>
    <row r="2782" spans="3:3" x14ac:dyDescent="0.25">
      <c r="C2782" s="58"/>
    </row>
    <row r="2783" spans="3:3" x14ac:dyDescent="0.25">
      <c r="C2783" s="58"/>
    </row>
    <row r="2784" spans="3:3" x14ac:dyDescent="0.25">
      <c r="C2784" s="58"/>
    </row>
    <row r="2785" spans="1:3" x14ac:dyDescent="0.25">
      <c r="A2785" s="59"/>
      <c r="C2785" s="58"/>
    </row>
    <row r="2786" spans="1:3" x14ac:dyDescent="0.25">
      <c r="C2786" s="58"/>
    </row>
    <row r="2787" spans="1:3" x14ac:dyDescent="0.25">
      <c r="C2787" s="58"/>
    </row>
    <row r="2788" spans="1:3" x14ac:dyDescent="0.25">
      <c r="C2788" s="58"/>
    </row>
    <row r="2789" spans="1:3" x14ac:dyDescent="0.25">
      <c r="C2789" s="58"/>
    </row>
    <row r="2790" spans="1:3" x14ac:dyDescent="0.25">
      <c r="C2790" s="58"/>
    </row>
    <row r="2791" spans="1:3" x14ac:dyDescent="0.25">
      <c r="C2791" s="58"/>
    </row>
    <row r="2792" spans="1:3" x14ac:dyDescent="0.25">
      <c r="C2792" s="58"/>
    </row>
    <row r="2793" spans="1:3" x14ac:dyDescent="0.25">
      <c r="C2793" s="58"/>
    </row>
    <row r="2794" spans="1:3" x14ac:dyDescent="0.25">
      <c r="C2794" s="58"/>
    </row>
    <row r="2795" spans="1:3" x14ac:dyDescent="0.25">
      <c r="C2795" s="58"/>
    </row>
    <row r="2796" spans="1:3" x14ac:dyDescent="0.25">
      <c r="C2796" s="58"/>
    </row>
    <row r="2797" spans="1:3" x14ac:dyDescent="0.25">
      <c r="C2797" s="58"/>
    </row>
    <row r="2798" spans="1:3" x14ac:dyDescent="0.25">
      <c r="C2798" s="58"/>
    </row>
    <row r="2799" spans="1:3" x14ac:dyDescent="0.25">
      <c r="C2799" s="58"/>
    </row>
    <row r="2800" spans="1:3" x14ac:dyDescent="0.25">
      <c r="C2800" s="58"/>
    </row>
    <row r="2801" spans="1:3" x14ac:dyDescent="0.25">
      <c r="C2801" s="58"/>
    </row>
    <row r="2802" spans="1:3" x14ac:dyDescent="0.25">
      <c r="C2802" s="58"/>
    </row>
    <row r="2803" spans="1:3" x14ac:dyDescent="0.25">
      <c r="C2803" s="58"/>
    </row>
    <row r="2804" spans="1:3" x14ac:dyDescent="0.25">
      <c r="A2804" s="59"/>
      <c r="C2804" s="58"/>
    </row>
    <row r="2805" spans="1:3" x14ac:dyDescent="0.25">
      <c r="C2805" s="58"/>
    </row>
    <row r="2806" spans="1:3" x14ac:dyDescent="0.25">
      <c r="C2806" s="58"/>
    </row>
    <row r="2807" spans="1:3" x14ac:dyDescent="0.25">
      <c r="C2807" s="58"/>
    </row>
    <row r="2808" spans="1:3" x14ac:dyDescent="0.25">
      <c r="C2808" s="58"/>
    </row>
    <row r="2809" spans="1:3" x14ac:dyDescent="0.25">
      <c r="C2809" s="58"/>
    </row>
    <row r="2810" spans="1:3" x14ac:dyDescent="0.25">
      <c r="C2810" s="58"/>
    </row>
    <row r="2811" spans="1:3" x14ac:dyDescent="0.25">
      <c r="C2811" s="58"/>
    </row>
    <row r="2812" spans="1:3" x14ac:dyDescent="0.25">
      <c r="C2812" s="58"/>
    </row>
    <row r="2813" spans="1:3" x14ac:dyDescent="0.25">
      <c r="C2813" s="58"/>
    </row>
    <row r="2814" spans="1:3" x14ac:dyDescent="0.25">
      <c r="C2814" s="58"/>
    </row>
    <row r="2815" spans="1:3" x14ac:dyDescent="0.25">
      <c r="C2815" s="58"/>
    </row>
    <row r="2816" spans="1:3" x14ac:dyDescent="0.25">
      <c r="C2816" s="58"/>
    </row>
    <row r="2817" spans="1:3" x14ac:dyDescent="0.25">
      <c r="C2817" s="58"/>
    </row>
    <row r="2818" spans="1:3" x14ac:dyDescent="0.25">
      <c r="C2818" s="58"/>
    </row>
    <row r="2819" spans="1:3" x14ac:dyDescent="0.25">
      <c r="C2819" s="58"/>
    </row>
    <row r="2820" spans="1:3" x14ac:dyDescent="0.25">
      <c r="C2820" s="58"/>
    </row>
    <row r="2821" spans="1:3" x14ac:dyDescent="0.25">
      <c r="C2821" s="58"/>
    </row>
    <row r="2822" spans="1:3" x14ac:dyDescent="0.25">
      <c r="C2822" s="58"/>
    </row>
    <row r="2823" spans="1:3" x14ac:dyDescent="0.25">
      <c r="A2823" s="59"/>
      <c r="C2823" s="58"/>
    </row>
    <row r="2824" spans="1:3" x14ac:dyDescent="0.25">
      <c r="C2824" s="58"/>
    </row>
    <row r="2825" spans="1:3" x14ac:dyDescent="0.25">
      <c r="C2825" s="58"/>
    </row>
    <row r="2826" spans="1:3" x14ac:dyDescent="0.25">
      <c r="C2826" s="58"/>
    </row>
    <row r="2827" spans="1:3" x14ac:dyDescent="0.25">
      <c r="C2827" s="58"/>
    </row>
    <row r="2828" spans="1:3" x14ac:dyDescent="0.25">
      <c r="C2828" s="58"/>
    </row>
    <row r="2829" spans="1:3" x14ac:dyDescent="0.25">
      <c r="C2829" s="58"/>
    </row>
    <row r="2830" spans="1:3" x14ac:dyDescent="0.25">
      <c r="C2830" s="58"/>
    </row>
    <row r="2831" spans="1:3" x14ac:dyDescent="0.25">
      <c r="C2831" s="58"/>
    </row>
    <row r="2832" spans="1:3" x14ac:dyDescent="0.25">
      <c r="C2832" s="58"/>
    </row>
    <row r="2833" spans="1:3" x14ac:dyDescent="0.25">
      <c r="C2833" s="58"/>
    </row>
    <row r="2834" spans="1:3" x14ac:dyDescent="0.25">
      <c r="C2834" s="58"/>
    </row>
    <row r="2835" spans="1:3" x14ac:dyDescent="0.25">
      <c r="C2835" s="58"/>
    </row>
    <row r="2836" spans="1:3" x14ac:dyDescent="0.25">
      <c r="C2836" s="58"/>
    </row>
    <row r="2837" spans="1:3" x14ac:dyDescent="0.25">
      <c r="C2837" s="58"/>
    </row>
    <row r="2838" spans="1:3" x14ac:dyDescent="0.25">
      <c r="C2838" s="58"/>
    </row>
    <row r="2839" spans="1:3" x14ac:dyDescent="0.25">
      <c r="C2839" s="58"/>
    </row>
    <row r="2840" spans="1:3" x14ac:dyDescent="0.25">
      <c r="C2840" s="58"/>
    </row>
    <row r="2841" spans="1:3" x14ac:dyDescent="0.25">
      <c r="C2841" s="58"/>
    </row>
    <row r="2842" spans="1:3" x14ac:dyDescent="0.25">
      <c r="A2842" s="59"/>
      <c r="C2842" s="58"/>
    </row>
    <row r="2843" spans="1:3" x14ac:dyDescent="0.25">
      <c r="C2843" s="58"/>
    </row>
    <row r="2844" spans="1:3" x14ac:dyDescent="0.25">
      <c r="C2844" s="58"/>
    </row>
    <row r="2845" spans="1:3" x14ac:dyDescent="0.25">
      <c r="C2845" s="58"/>
    </row>
    <row r="2846" spans="1:3" x14ac:dyDescent="0.25">
      <c r="C2846" s="58"/>
    </row>
    <row r="2847" spans="1:3" x14ac:dyDescent="0.25">
      <c r="C2847" s="58"/>
    </row>
    <row r="2848" spans="1:3" x14ac:dyDescent="0.25">
      <c r="C2848" s="58"/>
    </row>
    <row r="2849" spans="1:3" x14ac:dyDescent="0.25">
      <c r="C2849" s="58"/>
    </row>
    <row r="2850" spans="1:3" x14ac:dyDescent="0.25">
      <c r="C2850" s="58"/>
    </row>
    <row r="2851" spans="1:3" x14ac:dyDescent="0.25">
      <c r="C2851" s="58"/>
    </row>
    <row r="2852" spans="1:3" x14ac:dyDescent="0.25">
      <c r="C2852" s="58"/>
    </row>
    <row r="2853" spans="1:3" x14ac:dyDescent="0.25">
      <c r="C2853" s="58"/>
    </row>
    <row r="2854" spans="1:3" x14ac:dyDescent="0.25">
      <c r="C2854" s="58"/>
    </row>
    <row r="2855" spans="1:3" x14ac:dyDescent="0.25">
      <c r="C2855" s="58"/>
    </row>
    <row r="2856" spans="1:3" x14ac:dyDescent="0.25">
      <c r="C2856" s="58"/>
    </row>
    <row r="2857" spans="1:3" x14ac:dyDescent="0.25">
      <c r="C2857" s="58"/>
    </row>
    <row r="2858" spans="1:3" x14ac:dyDescent="0.25">
      <c r="C2858" s="58"/>
    </row>
    <row r="2859" spans="1:3" x14ac:dyDescent="0.25">
      <c r="C2859" s="58"/>
    </row>
    <row r="2860" spans="1:3" x14ac:dyDescent="0.25">
      <c r="C2860" s="58"/>
    </row>
    <row r="2861" spans="1:3" x14ac:dyDescent="0.25">
      <c r="A2861" s="59"/>
      <c r="C2861" s="58"/>
    </row>
    <row r="2862" spans="1:3" x14ac:dyDescent="0.25">
      <c r="C2862" s="58"/>
    </row>
    <row r="2863" spans="1:3" x14ac:dyDescent="0.25">
      <c r="C2863" s="58"/>
    </row>
    <row r="2864" spans="1:3" x14ac:dyDescent="0.25">
      <c r="C2864" s="58"/>
    </row>
    <row r="2865" spans="3:3" x14ac:dyDescent="0.25">
      <c r="C2865" s="58"/>
    </row>
    <row r="2866" spans="3:3" x14ac:dyDescent="0.25">
      <c r="C2866" s="58"/>
    </row>
    <row r="2867" spans="3:3" x14ac:dyDescent="0.25">
      <c r="C2867" s="58"/>
    </row>
    <row r="2868" spans="3:3" x14ac:dyDescent="0.25">
      <c r="C2868" s="58"/>
    </row>
    <row r="2869" spans="3:3" x14ac:dyDescent="0.25">
      <c r="C2869" s="58"/>
    </row>
    <row r="2870" spans="3:3" x14ac:dyDescent="0.25">
      <c r="C2870" s="58"/>
    </row>
    <row r="2871" spans="3:3" x14ac:dyDescent="0.25">
      <c r="C2871" s="58"/>
    </row>
    <row r="2872" spans="3:3" x14ac:dyDescent="0.25">
      <c r="C2872" s="58"/>
    </row>
    <row r="2873" spans="3:3" x14ac:dyDescent="0.25">
      <c r="C2873" s="58"/>
    </row>
    <row r="2874" spans="3:3" x14ac:dyDescent="0.25">
      <c r="C2874" s="58"/>
    </row>
    <row r="2875" spans="3:3" x14ac:dyDescent="0.25">
      <c r="C2875" s="58"/>
    </row>
    <row r="2876" spans="3:3" x14ac:dyDescent="0.25">
      <c r="C2876" s="58"/>
    </row>
    <row r="2877" spans="3:3" x14ac:dyDescent="0.25">
      <c r="C2877" s="58"/>
    </row>
    <row r="2878" spans="3:3" x14ac:dyDescent="0.25">
      <c r="C2878" s="58"/>
    </row>
    <row r="2879" spans="3:3" x14ac:dyDescent="0.25">
      <c r="C2879" s="58"/>
    </row>
    <row r="2880" spans="3:3" x14ac:dyDescent="0.25">
      <c r="C2880" s="58"/>
    </row>
    <row r="2881" spans="1:3" x14ac:dyDescent="0.25">
      <c r="C2881" s="58"/>
    </row>
    <row r="2882" spans="1:3" x14ac:dyDescent="0.25">
      <c r="C2882" s="58"/>
    </row>
    <row r="2883" spans="1:3" x14ac:dyDescent="0.25">
      <c r="C2883" s="58"/>
    </row>
    <row r="2884" spans="1:3" x14ac:dyDescent="0.25">
      <c r="C2884" s="58"/>
    </row>
    <row r="2885" spans="1:3" x14ac:dyDescent="0.25">
      <c r="A2885" s="59"/>
      <c r="C2885" s="58"/>
    </row>
    <row r="2886" spans="1:3" x14ac:dyDescent="0.25">
      <c r="C2886" s="58"/>
    </row>
    <row r="2887" spans="1:3" x14ac:dyDescent="0.25">
      <c r="C2887" s="58"/>
    </row>
    <row r="2888" spans="1:3" x14ac:dyDescent="0.25">
      <c r="A2888" s="59"/>
      <c r="C2888" s="58"/>
    </row>
    <row r="2889" spans="1:3" x14ac:dyDescent="0.25">
      <c r="C2889" s="58"/>
    </row>
    <row r="2890" spans="1:3" x14ac:dyDescent="0.25">
      <c r="C2890" s="58"/>
    </row>
    <row r="2891" spans="1:3" x14ac:dyDescent="0.25">
      <c r="C2891" s="58"/>
    </row>
    <row r="2892" spans="1:3" x14ac:dyDescent="0.25">
      <c r="C2892" s="58"/>
    </row>
    <row r="2893" spans="1:3" x14ac:dyDescent="0.25">
      <c r="C2893" s="58"/>
    </row>
    <row r="2894" spans="1:3" x14ac:dyDescent="0.25">
      <c r="C2894" s="58"/>
    </row>
    <row r="2895" spans="1:3" x14ac:dyDescent="0.25">
      <c r="C2895" s="58"/>
    </row>
    <row r="2896" spans="1:3" x14ac:dyDescent="0.25">
      <c r="C2896" s="58"/>
    </row>
    <row r="2897" spans="3:3" x14ac:dyDescent="0.25">
      <c r="C2897" s="58"/>
    </row>
    <row r="2898" spans="3:3" x14ac:dyDescent="0.25">
      <c r="C2898" s="58"/>
    </row>
    <row r="2899" spans="3:3" x14ac:dyDescent="0.25">
      <c r="C2899" s="58"/>
    </row>
    <row r="2900" spans="3:3" x14ac:dyDescent="0.25">
      <c r="C2900" s="58"/>
    </row>
    <row r="2901" spans="3:3" x14ac:dyDescent="0.25">
      <c r="C2901" s="58"/>
    </row>
    <row r="2902" spans="3:3" x14ac:dyDescent="0.25">
      <c r="C2902" s="58"/>
    </row>
    <row r="2903" spans="3:3" x14ac:dyDescent="0.25">
      <c r="C2903" s="58"/>
    </row>
    <row r="2904" spans="3:3" x14ac:dyDescent="0.25">
      <c r="C2904" s="58"/>
    </row>
    <row r="2905" spans="3:3" x14ac:dyDescent="0.25">
      <c r="C2905" s="58"/>
    </row>
    <row r="2906" spans="3:3" x14ac:dyDescent="0.25">
      <c r="C2906" s="58"/>
    </row>
    <row r="2907" spans="3:3" x14ac:dyDescent="0.25">
      <c r="C2907" s="58"/>
    </row>
    <row r="2908" spans="3:3" x14ac:dyDescent="0.25">
      <c r="C2908" s="58"/>
    </row>
    <row r="2909" spans="3:3" x14ac:dyDescent="0.25">
      <c r="C2909" s="58"/>
    </row>
    <row r="2910" spans="3:3" x14ac:dyDescent="0.25">
      <c r="C2910" s="58"/>
    </row>
    <row r="2911" spans="3:3" x14ac:dyDescent="0.25">
      <c r="C2911" s="58"/>
    </row>
    <row r="2912" spans="3:3" x14ac:dyDescent="0.25">
      <c r="C2912" s="58"/>
    </row>
    <row r="2913" spans="1:3" x14ac:dyDescent="0.25">
      <c r="C2913" s="58"/>
    </row>
    <row r="2914" spans="1:3" x14ac:dyDescent="0.25">
      <c r="C2914" s="58"/>
    </row>
    <row r="2915" spans="1:3" x14ac:dyDescent="0.25">
      <c r="C2915" s="58"/>
    </row>
    <row r="2916" spans="1:3" x14ac:dyDescent="0.25">
      <c r="C2916" s="58"/>
    </row>
    <row r="2917" spans="1:3" x14ac:dyDescent="0.25">
      <c r="C2917" s="58"/>
    </row>
    <row r="2918" spans="1:3" x14ac:dyDescent="0.25">
      <c r="A2918" s="59"/>
      <c r="C2918" s="58"/>
    </row>
    <row r="2919" spans="1:3" x14ac:dyDescent="0.25">
      <c r="C2919" s="58"/>
    </row>
    <row r="2920" spans="1:3" x14ac:dyDescent="0.25">
      <c r="C2920" s="58"/>
    </row>
    <row r="2921" spans="1:3" x14ac:dyDescent="0.25">
      <c r="C2921" s="58"/>
    </row>
    <row r="2922" spans="1:3" x14ac:dyDescent="0.25">
      <c r="C2922" s="58"/>
    </row>
    <row r="2923" spans="1:3" x14ac:dyDescent="0.25">
      <c r="C2923" s="58"/>
    </row>
    <row r="2924" spans="1:3" x14ac:dyDescent="0.25">
      <c r="C2924" s="58"/>
    </row>
    <row r="2925" spans="1:3" x14ac:dyDescent="0.25">
      <c r="C2925" s="58"/>
    </row>
    <row r="2926" spans="1:3" x14ac:dyDescent="0.25">
      <c r="C2926" s="58"/>
    </row>
    <row r="2927" spans="1:3" x14ac:dyDescent="0.25">
      <c r="C2927" s="58"/>
    </row>
    <row r="2928" spans="1:3" x14ac:dyDescent="0.25">
      <c r="C2928" s="58"/>
    </row>
    <row r="2929" spans="1:3" x14ac:dyDescent="0.25">
      <c r="C2929" s="58"/>
    </row>
    <row r="2930" spans="1:3" x14ac:dyDescent="0.25">
      <c r="C2930" s="58"/>
    </row>
    <row r="2931" spans="1:3" x14ac:dyDescent="0.25">
      <c r="C2931" s="58"/>
    </row>
    <row r="2932" spans="1:3" x14ac:dyDescent="0.25">
      <c r="C2932" s="58"/>
    </row>
    <row r="2933" spans="1:3" x14ac:dyDescent="0.25">
      <c r="C2933" s="58"/>
    </row>
    <row r="2934" spans="1:3" x14ac:dyDescent="0.25">
      <c r="C2934" s="58"/>
    </row>
    <row r="2935" spans="1:3" x14ac:dyDescent="0.25">
      <c r="C2935" s="58"/>
    </row>
    <row r="2936" spans="1:3" x14ac:dyDescent="0.25">
      <c r="C2936" s="58"/>
    </row>
    <row r="2937" spans="1:3" x14ac:dyDescent="0.25">
      <c r="A2937" s="59"/>
      <c r="C2937" s="58"/>
    </row>
    <row r="2938" spans="1:3" x14ac:dyDescent="0.25">
      <c r="C2938" s="58"/>
    </row>
    <row r="2939" spans="1:3" x14ac:dyDescent="0.25">
      <c r="C2939" s="58"/>
    </row>
    <row r="2940" spans="1:3" x14ac:dyDescent="0.25">
      <c r="C2940" s="58"/>
    </row>
    <row r="2941" spans="1:3" x14ac:dyDescent="0.25">
      <c r="C2941" s="58"/>
    </row>
    <row r="2942" spans="1:3" x14ac:dyDescent="0.25">
      <c r="C2942" s="58"/>
    </row>
    <row r="2943" spans="1:3" x14ac:dyDescent="0.25">
      <c r="C2943" s="58"/>
    </row>
    <row r="2944" spans="1:3" x14ac:dyDescent="0.25">
      <c r="C2944" s="58"/>
    </row>
    <row r="2945" spans="1:3" x14ac:dyDescent="0.25">
      <c r="C2945" s="58"/>
    </row>
    <row r="2946" spans="1:3" x14ac:dyDescent="0.25">
      <c r="C2946" s="58"/>
    </row>
    <row r="2947" spans="1:3" x14ac:dyDescent="0.25">
      <c r="C2947" s="58"/>
    </row>
    <row r="2948" spans="1:3" x14ac:dyDescent="0.25">
      <c r="C2948" s="58"/>
    </row>
    <row r="2949" spans="1:3" x14ac:dyDescent="0.25">
      <c r="C2949" s="58"/>
    </row>
    <row r="2950" spans="1:3" x14ac:dyDescent="0.25">
      <c r="C2950" s="58"/>
    </row>
    <row r="2951" spans="1:3" x14ac:dyDescent="0.25">
      <c r="C2951" s="58"/>
    </row>
    <row r="2952" spans="1:3" x14ac:dyDescent="0.25">
      <c r="C2952" s="58"/>
    </row>
    <row r="2953" spans="1:3" x14ac:dyDescent="0.25">
      <c r="C2953" s="58"/>
    </row>
    <row r="2954" spans="1:3" x14ac:dyDescent="0.25">
      <c r="C2954" s="58"/>
    </row>
    <row r="2955" spans="1:3" x14ac:dyDescent="0.25">
      <c r="C2955" s="58"/>
    </row>
    <row r="2956" spans="1:3" x14ac:dyDescent="0.25">
      <c r="A2956" s="59"/>
      <c r="C2956" s="58"/>
    </row>
    <row r="2957" spans="1:3" x14ac:dyDescent="0.25">
      <c r="C2957" s="58"/>
    </row>
    <row r="2958" spans="1:3" x14ac:dyDescent="0.25">
      <c r="C2958" s="58"/>
    </row>
    <row r="2959" spans="1:3" x14ac:dyDescent="0.25">
      <c r="C2959" s="58"/>
    </row>
    <row r="2960" spans="1:3" x14ac:dyDescent="0.25">
      <c r="C2960" s="58"/>
    </row>
    <row r="2961" spans="1:3" x14ac:dyDescent="0.25">
      <c r="C2961" s="58"/>
    </row>
    <row r="2962" spans="1:3" x14ac:dyDescent="0.25">
      <c r="C2962" s="58"/>
    </row>
    <row r="2963" spans="1:3" x14ac:dyDescent="0.25">
      <c r="C2963" s="58"/>
    </row>
    <row r="2964" spans="1:3" x14ac:dyDescent="0.25">
      <c r="C2964" s="58"/>
    </row>
    <row r="2965" spans="1:3" x14ac:dyDescent="0.25">
      <c r="C2965" s="58"/>
    </row>
    <row r="2966" spans="1:3" x14ac:dyDescent="0.25">
      <c r="C2966" s="58"/>
    </row>
    <row r="2967" spans="1:3" x14ac:dyDescent="0.25">
      <c r="C2967" s="58"/>
    </row>
    <row r="2968" spans="1:3" x14ac:dyDescent="0.25">
      <c r="C2968" s="58"/>
    </row>
    <row r="2969" spans="1:3" x14ac:dyDescent="0.25">
      <c r="C2969" s="58"/>
    </row>
    <row r="2970" spans="1:3" x14ac:dyDescent="0.25">
      <c r="C2970" s="58"/>
    </row>
    <row r="2971" spans="1:3" x14ac:dyDescent="0.25">
      <c r="C2971" s="58"/>
    </row>
    <row r="2972" spans="1:3" x14ac:dyDescent="0.25">
      <c r="C2972" s="58"/>
    </row>
    <row r="2973" spans="1:3" x14ac:dyDescent="0.25">
      <c r="C2973" s="58"/>
    </row>
    <row r="2974" spans="1:3" x14ac:dyDescent="0.25">
      <c r="C2974" s="58"/>
    </row>
    <row r="2975" spans="1:3" x14ac:dyDescent="0.25">
      <c r="A2975" s="59"/>
      <c r="C2975" s="58"/>
    </row>
    <row r="2976" spans="1:3" x14ac:dyDescent="0.25">
      <c r="C2976" s="58"/>
    </row>
    <row r="2977" spans="3:3" x14ac:dyDescent="0.25">
      <c r="C2977" s="58"/>
    </row>
    <row r="2978" spans="3:3" x14ac:dyDescent="0.25">
      <c r="C2978" s="58"/>
    </row>
    <row r="2979" spans="3:3" x14ac:dyDescent="0.25">
      <c r="C2979" s="58"/>
    </row>
    <row r="2980" spans="3:3" x14ac:dyDescent="0.25">
      <c r="C2980" s="58"/>
    </row>
    <row r="2981" spans="3:3" x14ac:dyDescent="0.25">
      <c r="C2981" s="58"/>
    </row>
    <row r="2982" spans="3:3" x14ac:dyDescent="0.25">
      <c r="C2982" s="58"/>
    </row>
    <row r="2983" spans="3:3" x14ac:dyDescent="0.25">
      <c r="C2983" s="58"/>
    </row>
    <row r="2984" spans="3:3" x14ac:dyDescent="0.25">
      <c r="C2984" s="58"/>
    </row>
    <row r="2985" spans="3:3" x14ac:dyDescent="0.25">
      <c r="C2985" s="58"/>
    </row>
    <row r="2986" spans="3:3" x14ac:dyDescent="0.25">
      <c r="C2986" s="58"/>
    </row>
    <row r="2987" spans="3:3" x14ac:dyDescent="0.25">
      <c r="C2987" s="58"/>
    </row>
    <row r="2988" spans="3:3" x14ac:dyDescent="0.25">
      <c r="C2988" s="58"/>
    </row>
    <row r="2989" spans="3:3" x14ac:dyDescent="0.25">
      <c r="C2989" s="58"/>
    </row>
    <row r="2990" spans="3:3" x14ac:dyDescent="0.25">
      <c r="C2990" s="58"/>
    </row>
    <row r="2991" spans="3:3" x14ac:dyDescent="0.25">
      <c r="C2991" s="58"/>
    </row>
    <row r="2992" spans="3:3" x14ac:dyDescent="0.25">
      <c r="C2992" s="58"/>
    </row>
    <row r="2993" spans="1:3" x14ac:dyDescent="0.25">
      <c r="C2993" s="58"/>
    </row>
    <row r="2994" spans="1:3" x14ac:dyDescent="0.25">
      <c r="A2994" s="59"/>
      <c r="C2994" s="58"/>
    </row>
    <row r="2995" spans="1:3" x14ac:dyDescent="0.25">
      <c r="C2995" s="58"/>
    </row>
    <row r="2996" spans="1:3" x14ac:dyDescent="0.25">
      <c r="C2996" s="58"/>
    </row>
    <row r="2997" spans="1:3" x14ac:dyDescent="0.25">
      <c r="C2997" s="58"/>
    </row>
    <row r="2998" spans="1:3" x14ac:dyDescent="0.25">
      <c r="C2998" s="58"/>
    </row>
    <row r="2999" spans="1:3" x14ac:dyDescent="0.25">
      <c r="C2999" s="58"/>
    </row>
    <row r="3000" spans="1:3" x14ac:dyDescent="0.25">
      <c r="C3000" s="58"/>
    </row>
    <row r="3001" spans="1:3" x14ac:dyDescent="0.25">
      <c r="C3001" s="58"/>
    </row>
    <row r="3002" spans="1:3" x14ac:dyDescent="0.25">
      <c r="C3002" s="58"/>
    </row>
    <row r="3003" spans="1:3" x14ac:dyDescent="0.25">
      <c r="C3003" s="58"/>
    </row>
    <row r="3004" spans="1:3" x14ac:dyDescent="0.25">
      <c r="C3004" s="58"/>
    </row>
    <row r="3005" spans="1:3" x14ac:dyDescent="0.25">
      <c r="C3005" s="58"/>
    </row>
    <row r="3006" spans="1:3" x14ac:dyDescent="0.25">
      <c r="C3006" s="58"/>
    </row>
    <row r="3007" spans="1:3" x14ac:dyDescent="0.25">
      <c r="C3007" s="58"/>
    </row>
    <row r="3008" spans="1:3" x14ac:dyDescent="0.25">
      <c r="C3008" s="58"/>
    </row>
    <row r="3009" spans="1:3" x14ac:dyDescent="0.25">
      <c r="C3009" s="58"/>
    </row>
    <row r="3010" spans="1:3" x14ac:dyDescent="0.25">
      <c r="C3010" s="58"/>
    </row>
    <row r="3011" spans="1:3" x14ac:dyDescent="0.25">
      <c r="C3011" s="58"/>
    </row>
    <row r="3012" spans="1:3" x14ac:dyDescent="0.25">
      <c r="C3012" s="58"/>
    </row>
    <row r="3013" spans="1:3" x14ac:dyDescent="0.25">
      <c r="A3013" s="59"/>
      <c r="C3013" s="58"/>
    </row>
    <row r="3014" spans="1:3" x14ac:dyDescent="0.25">
      <c r="C3014" s="58"/>
    </row>
    <row r="3015" spans="1:3" x14ac:dyDescent="0.25">
      <c r="C3015" s="58"/>
    </row>
    <row r="3016" spans="1:3" x14ac:dyDescent="0.25">
      <c r="C3016" s="58"/>
    </row>
    <row r="3017" spans="1:3" x14ac:dyDescent="0.25">
      <c r="C3017" s="58"/>
    </row>
    <row r="3018" spans="1:3" x14ac:dyDescent="0.25">
      <c r="C3018" s="58"/>
    </row>
    <row r="3019" spans="1:3" x14ac:dyDescent="0.25">
      <c r="C3019" s="58"/>
    </row>
    <row r="3020" spans="1:3" x14ac:dyDescent="0.25">
      <c r="C3020" s="58"/>
    </row>
    <row r="3021" spans="1:3" x14ac:dyDescent="0.25">
      <c r="C3021" s="58"/>
    </row>
    <row r="3022" spans="1:3" x14ac:dyDescent="0.25">
      <c r="C3022" s="58"/>
    </row>
    <row r="3023" spans="1:3" x14ac:dyDescent="0.25">
      <c r="C3023" s="58"/>
    </row>
    <row r="3024" spans="1:3" x14ac:dyDescent="0.25">
      <c r="C3024" s="58"/>
    </row>
    <row r="3025" spans="1:3" x14ac:dyDescent="0.25">
      <c r="C3025" s="58"/>
    </row>
    <row r="3026" spans="1:3" x14ac:dyDescent="0.25">
      <c r="C3026" s="58"/>
    </row>
    <row r="3027" spans="1:3" x14ac:dyDescent="0.25">
      <c r="C3027" s="58"/>
    </row>
    <row r="3028" spans="1:3" x14ac:dyDescent="0.25">
      <c r="C3028" s="58"/>
    </row>
    <row r="3029" spans="1:3" x14ac:dyDescent="0.25">
      <c r="C3029" s="58"/>
    </row>
    <row r="3030" spans="1:3" x14ac:dyDescent="0.25">
      <c r="C3030" s="58"/>
    </row>
    <row r="3031" spans="1:3" x14ac:dyDescent="0.25">
      <c r="C3031" s="58"/>
    </row>
    <row r="3032" spans="1:3" x14ac:dyDescent="0.25">
      <c r="A3032" s="59"/>
      <c r="C3032" s="58"/>
    </row>
    <row r="3033" spans="1:3" x14ac:dyDescent="0.25">
      <c r="C3033" s="58"/>
    </row>
    <row r="3034" spans="1:3" x14ac:dyDescent="0.25">
      <c r="C3034" s="58"/>
    </row>
    <row r="3035" spans="1:3" x14ac:dyDescent="0.25">
      <c r="C3035" s="58"/>
    </row>
    <row r="3036" spans="1:3" x14ac:dyDescent="0.25">
      <c r="C3036" s="58"/>
    </row>
    <row r="3037" spans="1:3" x14ac:dyDescent="0.25">
      <c r="C3037" s="58"/>
    </row>
    <row r="3038" spans="1:3" x14ac:dyDescent="0.25">
      <c r="C3038" s="58"/>
    </row>
    <row r="3039" spans="1:3" x14ac:dyDescent="0.25">
      <c r="C3039" s="58"/>
    </row>
    <row r="3040" spans="1:3" x14ac:dyDescent="0.25">
      <c r="C3040" s="58"/>
    </row>
    <row r="3041" spans="1:3" x14ac:dyDescent="0.25">
      <c r="C3041" s="58"/>
    </row>
    <row r="3042" spans="1:3" x14ac:dyDescent="0.25">
      <c r="C3042" s="58"/>
    </row>
    <row r="3043" spans="1:3" x14ac:dyDescent="0.25">
      <c r="C3043" s="58"/>
    </row>
    <row r="3044" spans="1:3" x14ac:dyDescent="0.25">
      <c r="C3044" s="58"/>
    </row>
    <row r="3045" spans="1:3" x14ac:dyDescent="0.25">
      <c r="C3045" s="58"/>
    </row>
    <row r="3046" spans="1:3" x14ac:dyDescent="0.25">
      <c r="C3046" s="58"/>
    </row>
    <row r="3047" spans="1:3" x14ac:dyDescent="0.25">
      <c r="C3047" s="58"/>
    </row>
    <row r="3048" spans="1:3" x14ac:dyDescent="0.25">
      <c r="C3048" s="58"/>
    </row>
    <row r="3049" spans="1:3" x14ac:dyDescent="0.25">
      <c r="C3049" s="58"/>
    </row>
    <row r="3050" spans="1:3" x14ac:dyDescent="0.25">
      <c r="C3050" s="58"/>
    </row>
    <row r="3051" spans="1:3" x14ac:dyDescent="0.25">
      <c r="A3051" s="59"/>
      <c r="C3051" s="58"/>
    </row>
    <row r="3052" spans="1:3" x14ac:dyDescent="0.25">
      <c r="C3052" s="58"/>
    </row>
    <row r="3053" spans="1:3" x14ac:dyDescent="0.25">
      <c r="C3053" s="58"/>
    </row>
    <row r="3054" spans="1:3" x14ac:dyDescent="0.25">
      <c r="C3054" s="58"/>
    </row>
    <row r="3055" spans="1:3" x14ac:dyDescent="0.25">
      <c r="C3055" s="58"/>
    </row>
    <row r="3056" spans="1:3" x14ac:dyDescent="0.25">
      <c r="C3056" s="58"/>
    </row>
    <row r="3057" spans="1:3" x14ac:dyDescent="0.25">
      <c r="C3057" s="58"/>
    </row>
    <row r="3058" spans="1:3" x14ac:dyDescent="0.25">
      <c r="C3058" s="58"/>
    </row>
    <row r="3059" spans="1:3" x14ac:dyDescent="0.25">
      <c r="C3059" s="58"/>
    </row>
    <row r="3060" spans="1:3" x14ac:dyDescent="0.25">
      <c r="C3060" s="58"/>
    </row>
    <row r="3061" spans="1:3" x14ac:dyDescent="0.25">
      <c r="C3061" s="58"/>
    </row>
    <row r="3062" spans="1:3" x14ac:dyDescent="0.25">
      <c r="C3062" s="58"/>
    </row>
    <row r="3063" spans="1:3" x14ac:dyDescent="0.25">
      <c r="C3063" s="58"/>
    </row>
    <row r="3064" spans="1:3" x14ac:dyDescent="0.25">
      <c r="C3064" s="58"/>
    </row>
    <row r="3065" spans="1:3" x14ac:dyDescent="0.25">
      <c r="C3065" s="58"/>
    </row>
    <row r="3066" spans="1:3" x14ac:dyDescent="0.25">
      <c r="C3066" s="58"/>
    </row>
    <row r="3067" spans="1:3" x14ac:dyDescent="0.25">
      <c r="C3067" s="58"/>
    </row>
    <row r="3068" spans="1:3" x14ac:dyDescent="0.25">
      <c r="C3068" s="58"/>
    </row>
    <row r="3069" spans="1:3" x14ac:dyDescent="0.25">
      <c r="C3069" s="58"/>
    </row>
    <row r="3070" spans="1:3" x14ac:dyDescent="0.25">
      <c r="A3070" s="59"/>
      <c r="C3070" s="58"/>
    </row>
    <row r="3071" spans="1:3" x14ac:dyDescent="0.25">
      <c r="C3071" s="58"/>
    </row>
    <row r="3072" spans="1:3" x14ac:dyDescent="0.25">
      <c r="C3072" s="58"/>
    </row>
    <row r="3073" spans="3:3" x14ac:dyDescent="0.25">
      <c r="C3073" s="58"/>
    </row>
    <row r="3074" spans="3:3" x14ac:dyDescent="0.25">
      <c r="C3074" s="58"/>
    </row>
    <row r="3075" spans="3:3" x14ac:dyDescent="0.25">
      <c r="C3075" s="58"/>
    </row>
    <row r="3076" spans="3:3" x14ac:dyDescent="0.25">
      <c r="C3076" s="58"/>
    </row>
    <row r="3077" spans="3:3" x14ac:dyDescent="0.25">
      <c r="C3077" s="58"/>
    </row>
    <row r="3078" spans="3:3" x14ac:dyDescent="0.25">
      <c r="C3078" s="58"/>
    </row>
    <row r="3079" spans="3:3" x14ac:dyDescent="0.25">
      <c r="C3079" s="58"/>
    </row>
    <row r="3080" spans="3:3" x14ac:dyDescent="0.25">
      <c r="C3080" s="58"/>
    </row>
    <row r="3081" spans="3:3" x14ac:dyDescent="0.25">
      <c r="C3081" s="58"/>
    </row>
    <row r="3082" spans="3:3" x14ac:dyDescent="0.25">
      <c r="C3082" s="58"/>
    </row>
    <row r="3083" spans="3:3" x14ac:dyDescent="0.25">
      <c r="C3083" s="58"/>
    </row>
    <row r="3084" spans="3:3" x14ac:dyDescent="0.25">
      <c r="C3084" s="58"/>
    </row>
    <row r="3085" spans="3:3" x14ac:dyDescent="0.25">
      <c r="C3085" s="58"/>
    </row>
    <row r="3086" spans="3:3" x14ac:dyDescent="0.25">
      <c r="C3086" s="58"/>
    </row>
    <row r="3087" spans="3:3" x14ac:dyDescent="0.25">
      <c r="C3087" s="58"/>
    </row>
    <row r="3088" spans="3:3" x14ac:dyDescent="0.25">
      <c r="C3088" s="58"/>
    </row>
    <row r="3089" spans="1:3" x14ac:dyDescent="0.25">
      <c r="A3089" s="59"/>
      <c r="C3089" s="58"/>
    </row>
    <row r="3090" spans="1:3" x14ac:dyDescent="0.25">
      <c r="C3090" s="58"/>
    </row>
    <row r="3091" spans="1:3" x14ac:dyDescent="0.25">
      <c r="C3091" s="58"/>
    </row>
    <row r="3092" spans="1:3" x14ac:dyDescent="0.25">
      <c r="C3092" s="58"/>
    </row>
    <row r="3093" spans="1:3" x14ac:dyDescent="0.25">
      <c r="C3093" s="58"/>
    </row>
    <row r="3094" spans="1:3" x14ac:dyDescent="0.25">
      <c r="C3094" s="58"/>
    </row>
    <row r="3095" spans="1:3" x14ac:dyDescent="0.25">
      <c r="C3095" s="58"/>
    </row>
    <row r="3096" spans="1:3" x14ac:dyDescent="0.25">
      <c r="C3096" s="58"/>
    </row>
    <row r="3097" spans="1:3" x14ac:dyDescent="0.25">
      <c r="C3097" s="58"/>
    </row>
    <row r="3098" spans="1:3" x14ac:dyDescent="0.25">
      <c r="C3098" s="58"/>
    </row>
    <row r="3099" spans="1:3" x14ac:dyDescent="0.25">
      <c r="C3099" s="58"/>
    </row>
    <row r="3100" spans="1:3" x14ac:dyDescent="0.25">
      <c r="C3100" s="58"/>
    </row>
    <row r="3101" spans="1:3" x14ac:dyDescent="0.25">
      <c r="C3101" s="58"/>
    </row>
    <row r="3102" spans="1:3" x14ac:dyDescent="0.25">
      <c r="C3102" s="58"/>
    </row>
    <row r="3103" spans="1:3" x14ac:dyDescent="0.25">
      <c r="C3103" s="58"/>
    </row>
    <row r="3104" spans="1:3" x14ac:dyDescent="0.25">
      <c r="C3104" s="58"/>
    </row>
    <row r="3105" spans="1:3" x14ac:dyDescent="0.25">
      <c r="C3105" s="58"/>
    </row>
    <row r="3106" spans="1:3" x14ac:dyDescent="0.25">
      <c r="C3106" s="58"/>
    </row>
    <row r="3107" spans="1:3" x14ac:dyDescent="0.25">
      <c r="C3107" s="58"/>
    </row>
    <row r="3108" spans="1:3" x14ac:dyDescent="0.25">
      <c r="A3108" s="59"/>
      <c r="C3108" s="58"/>
    </row>
    <row r="3109" spans="1:3" x14ac:dyDescent="0.25">
      <c r="C3109" s="58"/>
    </row>
    <row r="3110" spans="1:3" x14ac:dyDescent="0.25">
      <c r="C3110" s="58"/>
    </row>
    <row r="3111" spans="1:3" x14ac:dyDescent="0.25">
      <c r="C3111" s="58"/>
    </row>
    <row r="3112" spans="1:3" x14ac:dyDescent="0.25">
      <c r="C3112" s="58"/>
    </row>
    <row r="3113" spans="1:3" x14ac:dyDescent="0.25">
      <c r="C3113" s="58"/>
    </row>
    <row r="3114" spans="1:3" x14ac:dyDescent="0.25">
      <c r="C3114" s="58"/>
    </row>
    <row r="3115" spans="1:3" x14ac:dyDescent="0.25">
      <c r="C3115" s="58"/>
    </row>
    <row r="3116" spans="1:3" x14ac:dyDescent="0.25">
      <c r="C3116" s="58"/>
    </row>
    <row r="3117" spans="1:3" x14ac:dyDescent="0.25">
      <c r="C3117" s="58"/>
    </row>
    <row r="3118" spans="1:3" x14ac:dyDescent="0.25">
      <c r="C3118" s="58"/>
    </row>
    <row r="3119" spans="1:3" x14ac:dyDescent="0.25">
      <c r="C3119" s="58"/>
    </row>
    <row r="3120" spans="1:3" x14ac:dyDescent="0.25">
      <c r="C3120" s="58"/>
    </row>
    <row r="3121" spans="1:3" x14ac:dyDescent="0.25">
      <c r="C3121" s="58"/>
    </row>
    <row r="3122" spans="1:3" x14ac:dyDescent="0.25">
      <c r="C3122" s="58"/>
    </row>
    <row r="3123" spans="1:3" x14ac:dyDescent="0.25">
      <c r="C3123" s="58"/>
    </row>
    <row r="3124" spans="1:3" x14ac:dyDescent="0.25">
      <c r="C3124" s="58"/>
    </row>
    <row r="3125" spans="1:3" x14ac:dyDescent="0.25">
      <c r="C3125" s="58"/>
    </row>
    <row r="3126" spans="1:3" x14ac:dyDescent="0.25">
      <c r="C3126" s="58"/>
    </row>
    <row r="3127" spans="1:3" x14ac:dyDescent="0.25">
      <c r="A3127" s="59"/>
      <c r="C3127" s="58"/>
    </row>
    <row r="3128" spans="1:3" x14ac:dyDescent="0.25">
      <c r="C3128" s="58"/>
    </row>
    <row r="3129" spans="1:3" x14ac:dyDescent="0.25">
      <c r="C3129" s="58"/>
    </row>
    <row r="3130" spans="1:3" x14ac:dyDescent="0.25">
      <c r="C3130" s="58"/>
    </row>
    <row r="3131" spans="1:3" x14ac:dyDescent="0.25">
      <c r="C3131" s="58"/>
    </row>
    <row r="3132" spans="1:3" x14ac:dyDescent="0.25">
      <c r="C3132" s="58"/>
    </row>
    <row r="3133" spans="1:3" x14ac:dyDescent="0.25">
      <c r="C3133" s="58"/>
    </row>
    <row r="3134" spans="1:3" x14ac:dyDescent="0.25">
      <c r="C3134" s="58"/>
    </row>
    <row r="3135" spans="1:3" x14ac:dyDescent="0.25">
      <c r="C3135" s="58"/>
    </row>
    <row r="3136" spans="1:3" x14ac:dyDescent="0.25">
      <c r="C3136" s="58"/>
    </row>
    <row r="3137" spans="1:3" x14ac:dyDescent="0.25">
      <c r="C3137" s="58"/>
    </row>
    <row r="3138" spans="1:3" x14ac:dyDescent="0.25">
      <c r="C3138" s="58"/>
    </row>
    <row r="3139" spans="1:3" x14ac:dyDescent="0.25">
      <c r="C3139" s="58"/>
    </row>
    <row r="3140" spans="1:3" x14ac:dyDescent="0.25">
      <c r="C3140" s="58"/>
    </row>
    <row r="3141" spans="1:3" x14ac:dyDescent="0.25">
      <c r="C3141" s="58"/>
    </row>
    <row r="3142" spans="1:3" x14ac:dyDescent="0.25">
      <c r="C3142" s="58"/>
    </row>
    <row r="3143" spans="1:3" x14ac:dyDescent="0.25">
      <c r="C3143" s="58"/>
    </row>
    <row r="3144" spans="1:3" x14ac:dyDescent="0.25">
      <c r="C3144" s="58"/>
    </row>
    <row r="3145" spans="1:3" x14ac:dyDescent="0.25">
      <c r="C3145" s="58"/>
    </row>
    <row r="3146" spans="1:3" x14ac:dyDescent="0.25">
      <c r="A3146" s="59"/>
      <c r="C3146" s="58"/>
    </row>
    <row r="3147" spans="1:3" x14ac:dyDescent="0.25">
      <c r="C3147" s="58"/>
    </row>
    <row r="3148" spans="1:3" x14ac:dyDescent="0.25">
      <c r="C3148" s="58"/>
    </row>
    <row r="3149" spans="1:3" x14ac:dyDescent="0.25">
      <c r="C3149" s="58"/>
    </row>
    <row r="3150" spans="1:3" x14ac:dyDescent="0.25">
      <c r="C3150" s="58"/>
    </row>
    <row r="3151" spans="1:3" x14ac:dyDescent="0.25">
      <c r="C3151" s="58"/>
    </row>
    <row r="3152" spans="1:3" x14ac:dyDescent="0.25">
      <c r="C3152" s="58"/>
    </row>
    <row r="3153" spans="1:3" x14ac:dyDescent="0.25">
      <c r="C3153" s="58"/>
    </row>
    <row r="3154" spans="1:3" x14ac:dyDescent="0.25">
      <c r="C3154" s="58"/>
    </row>
    <row r="3155" spans="1:3" x14ac:dyDescent="0.25">
      <c r="C3155" s="58"/>
    </row>
    <row r="3156" spans="1:3" x14ac:dyDescent="0.25">
      <c r="C3156" s="58"/>
    </row>
    <row r="3157" spans="1:3" x14ac:dyDescent="0.25">
      <c r="C3157" s="58"/>
    </row>
    <row r="3158" spans="1:3" x14ac:dyDescent="0.25">
      <c r="C3158" s="58"/>
    </row>
    <row r="3159" spans="1:3" x14ac:dyDescent="0.25">
      <c r="C3159" s="58"/>
    </row>
    <row r="3160" spans="1:3" x14ac:dyDescent="0.25">
      <c r="C3160" s="58"/>
    </row>
    <row r="3161" spans="1:3" x14ac:dyDescent="0.25">
      <c r="C3161" s="58"/>
    </row>
    <row r="3162" spans="1:3" x14ac:dyDescent="0.25">
      <c r="C3162" s="58"/>
    </row>
    <row r="3163" spans="1:3" x14ac:dyDescent="0.25">
      <c r="C3163" s="58"/>
    </row>
    <row r="3164" spans="1:3" x14ac:dyDescent="0.25">
      <c r="C3164" s="58"/>
    </row>
    <row r="3165" spans="1:3" x14ac:dyDescent="0.25">
      <c r="A3165" s="59"/>
      <c r="C3165" s="58"/>
    </row>
    <row r="3166" spans="1:3" x14ac:dyDescent="0.25">
      <c r="C3166" s="58"/>
    </row>
    <row r="3167" spans="1:3" x14ac:dyDescent="0.25">
      <c r="C3167" s="58"/>
    </row>
    <row r="3168" spans="1:3" x14ac:dyDescent="0.25">
      <c r="C3168" s="58"/>
    </row>
    <row r="3169" spans="1:3" x14ac:dyDescent="0.25">
      <c r="C3169" s="58"/>
    </row>
    <row r="3170" spans="1:3" x14ac:dyDescent="0.25">
      <c r="C3170" s="58"/>
    </row>
    <row r="3171" spans="1:3" x14ac:dyDescent="0.25">
      <c r="C3171" s="58"/>
    </row>
    <row r="3172" spans="1:3" x14ac:dyDescent="0.25">
      <c r="C3172" s="58"/>
    </row>
    <row r="3173" spans="1:3" x14ac:dyDescent="0.25">
      <c r="C3173" s="58"/>
    </row>
    <row r="3174" spans="1:3" x14ac:dyDescent="0.25">
      <c r="C3174" s="58"/>
    </row>
    <row r="3175" spans="1:3" x14ac:dyDescent="0.25">
      <c r="C3175" s="58"/>
    </row>
    <row r="3176" spans="1:3" x14ac:dyDescent="0.25">
      <c r="C3176" s="58"/>
    </row>
    <row r="3177" spans="1:3" x14ac:dyDescent="0.25">
      <c r="C3177" s="58"/>
    </row>
    <row r="3178" spans="1:3" x14ac:dyDescent="0.25">
      <c r="C3178" s="58"/>
    </row>
    <row r="3179" spans="1:3" x14ac:dyDescent="0.25">
      <c r="C3179" s="58"/>
    </row>
    <row r="3180" spans="1:3" x14ac:dyDescent="0.25">
      <c r="C3180" s="58"/>
    </row>
    <row r="3181" spans="1:3" x14ac:dyDescent="0.25">
      <c r="C3181" s="58"/>
    </row>
    <row r="3182" spans="1:3" x14ac:dyDescent="0.25">
      <c r="C3182" s="58"/>
    </row>
    <row r="3183" spans="1:3" x14ac:dyDescent="0.25">
      <c r="C3183" s="58"/>
    </row>
    <row r="3184" spans="1:3" x14ac:dyDescent="0.25">
      <c r="A3184" s="59"/>
      <c r="C3184" s="58"/>
    </row>
    <row r="3185" spans="3:3" x14ac:dyDescent="0.25">
      <c r="C3185" s="58"/>
    </row>
    <row r="3186" spans="3:3" x14ac:dyDescent="0.25">
      <c r="C3186" s="58"/>
    </row>
    <row r="3187" spans="3:3" x14ac:dyDescent="0.25">
      <c r="C3187" s="58"/>
    </row>
    <row r="3188" spans="3:3" x14ac:dyDescent="0.25">
      <c r="C3188" s="58"/>
    </row>
    <row r="3189" spans="3:3" x14ac:dyDescent="0.25">
      <c r="C3189" s="58"/>
    </row>
    <row r="3190" spans="3:3" x14ac:dyDescent="0.25">
      <c r="C3190" s="58"/>
    </row>
    <row r="3191" spans="3:3" x14ac:dyDescent="0.25">
      <c r="C3191" s="58"/>
    </row>
    <row r="3192" spans="3:3" x14ac:dyDescent="0.25">
      <c r="C3192" s="58"/>
    </row>
    <row r="3193" spans="3:3" x14ac:dyDescent="0.25">
      <c r="C3193" s="58"/>
    </row>
    <row r="3194" spans="3:3" x14ac:dyDescent="0.25">
      <c r="C3194" s="58"/>
    </row>
    <row r="3195" spans="3:3" x14ac:dyDescent="0.25">
      <c r="C3195" s="58"/>
    </row>
    <row r="3196" spans="3:3" x14ac:dyDescent="0.25">
      <c r="C3196" s="58"/>
    </row>
    <row r="3197" spans="3:3" x14ac:dyDescent="0.25">
      <c r="C3197" s="58"/>
    </row>
    <row r="3198" spans="3:3" x14ac:dyDescent="0.25">
      <c r="C3198" s="58"/>
    </row>
    <row r="3199" spans="3:3" x14ac:dyDescent="0.25">
      <c r="C3199" s="58"/>
    </row>
    <row r="3200" spans="3:3" x14ac:dyDescent="0.25">
      <c r="C3200" s="58"/>
    </row>
    <row r="3201" spans="1:3" x14ac:dyDescent="0.25">
      <c r="C3201" s="58"/>
    </row>
    <row r="3202" spans="1:3" x14ac:dyDescent="0.25">
      <c r="C3202" s="58"/>
    </row>
    <row r="3203" spans="1:3" x14ac:dyDescent="0.25">
      <c r="A3203" s="59"/>
      <c r="C3203" s="58"/>
    </row>
    <row r="3204" spans="1:3" x14ac:dyDescent="0.25">
      <c r="C3204" s="58"/>
    </row>
    <row r="3205" spans="1:3" x14ac:dyDescent="0.25">
      <c r="C3205" s="58"/>
    </row>
    <row r="3206" spans="1:3" x14ac:dyDescent="0.25">
      <c r="C3206" s="58"/>
    </row>
    <row r="3207" spans="1:3" x14ac:dyDescent="0.25">
      <c r="C3207" s="58"/>
    </row>
    <row r="3208" spans="1:3" x14ac:dyDescent="0.25">
      <c r="C3208" s="58"/>
    </row>
    <row r="3209" spans="1:3" x14ac:dyDescent="0.25">
      <c r="C3209" s="58"/>
    </row>
    <row r="3210" spans="1:3" x14ac:dyDescent="0.25">
      <c r="C3210" s="58"/>
    </row>
    <row r="3211" spans="1:3" x14ac:dyDescent="0.25">
      <c r="C3211" s="58"/>
    </row>
    <row r="3212" spans="1:3" x14ac:dyDescent="0.25">
      <c r="C3212" s="58"/>
    </row>
    <row r="3213" spans="1:3" x14ac:dyDescent="0.25">
      <c r="C3213" s="58"/>
    </row>
    <row r="3214" spans="1:3" x14ac:dyDescent="0.25">
      <c r="C3214" s="58"/>
    </row>
    <row r="3215" spans="1:3" x14ac:dyDescent="0.25">
      <c r="C3215" s="58"/>
    </row>
    <row r="3216" spans="1:3" x14ac:dyDescent="0.25">
      <c r="C3216" s="58"/>
    </row>
    <row r="3217" spans="1:3" x14ac:dyDescent="0.25">
      <c r="C3217" s="58"/>
    </row>
    <row r="3218" spans="1:3" x14ac:dyDescent="0.25">
      <c r="C3218" s="58"/>
    </row>
    <row r="3219" spans="1:3" x14ac:dyDescent="0.25">
      <c r="C3219" s="58"/>
    </row>
    <row r="3220" spans="1:3" x14ac:dyDescent="0.25">
      <c r="C3220" s="58"/>
    </row>
    <row r="3221" spans="1:3" x14ac:dyDescent="0.25">
      <c r="C3221" s="58"/>
    </row>
    <row r="3222" spans="1:3" x14ac:dyDescent="0.25">
      <c r="A3222" s="59"/>
      <c r="C3222" s="58"/>
    </row>
    <row r="3223" spans="1:3" x14ac:dyDescent="0.25">
      <c r="C3223" s="58"/>
    </row>
    <row r="3224" spans="1:3" x14ac:dyDescent="0.25">
      <c r="C3224" s="58"/>
    </row>
    <row r="3225" spans="1:3" x14ac:dyDescent="0.25">
      <c r="C3225" s="58"/>
    </row>
    <row r="3226" spans="1:3" x14ac:dyDescent="0.25">
      <c r="C3226" s="58"/>
    </row>
    <row r="3227" spans="1:3" x14ac:dyDescent="0.25">
      <c r="C3227" s="58"/>
    </row>
    <row r="3228" spans="1:3" x14ac:dyDescent="0.25">
      <c r="C3228" s="58"/>
    </row>
    <row r="3229" spans="1:3" x14ac:dyDescent="0.25">
      <c r="C3229" s="58"/>
    </row>
    <row r="3230" spans="1:3" x14ac:dyDescent="0.25">
      <c r="C3230" s="58"/>
    </row>
    <row r="3231" spans="1:3" x14ac:dyDescent="0.25">
      <c r="C3231" s="58"/>
    </row>
    <row r="3232" spans="1:3" x14ac:dyDescent="0.25">
      <c r="C3232" s="58"/>
    </row>
    <row r="3233" spans="1:3" x14ac:dyDescent="0.25">
      <c r="C3233" s="58"/>
    </row>
    <row r="3234" spans="1:3" x14ac:dyDescent="0.25">
      <c r="C3234" s="58"/>
    </row>
    <row r="3235" spans="1:3" x14ac:dyDescent="0.25">
      <c r="C3235" s="58"/>
    </row>
    <row r="3236" spans="1:3" x14ac:dyDescent="0.25">
      <c r="C3236" s="58"/>
    </row>
    <row r="3237" spans="1:3" x14ac:dyDescent="0.25">
      <c r="C3237" s="58"/>
    </row>
    <row r="3238" spans="1:3" x14ac:dyDescent="0.25">
      <c r="C3238" s="58"/>
    </row>
    <row r="3239" spans="1:3" x14ac:dyDescent="0.25">
      <c r="C3239" s="58"/>
    </row>
    <row r="3240" spans="1:3" x14ac:dyDescent="0.25">
      <c r="C3240" s="58"/>
    </row>
    <row r="3241" spans="1:3" x14ac:dyDescent="0.25">
      <c r="A3241" s="59"/>
      <c r="C3241" s="58"/>
    </row>
    <row r="3242" spans="1:3" x14ac:dyDescent="0.25">
      <c r="C3242" s="58"/>
    </row>
    <row r="3243" spans="1:3" x14ac:dyDescent="0.25">
      <c r="C3243" s="58"/>
    </row>
    <row r="3244" spans="1:3" x14ac:dyDescent="0.25">
      <c r="C3244" s="58"/>
    </row>
    <row r="3245" spans="1:3" x14ac:dyDescent="0.25">
      <c r="C3245" s="58"/>
    </row>
    <row r="3246" spans="1:3" x14ac:dyDescent="0.25">
      <c r="C3246" s="58"/>
    </row>
    <row r="3247" spans="1:3" x14ac:dyDescent="0.25">
      <c r="C3247" s="58"/>
    </row>
    <row r="3248" spans="1:3" x14ac:dyDescent="0.25">
      <c r="C3248" s="58"/>
    </row>
    <row r="3249" spans="1:3" x14ac:dyDescent="0.25">
      <c r="C3249" s="58"/>
    </row>
    <row r="3250" spans="1:3" x14ac:dyDescent="0.25">
      <c r="C3250" s="58"/>
    </row>
    <row r="3251" spans="1:3" x14ac:dyDescent="0.25">
      <c r="C3251" s="58"/>
    </row>
    <row r="3252" spans="1:3" x14ac:dyDescent="0.25">
      <c r="C3252" s="58"/>
    </row>
    <row r="3253" spans="1:3" x14ac:dyDescent="0.25">
      <c r="C3253" s="58"/>
    </row>
    <row r="3254" spans="1:3" x14ac:dyDescent="0.25">
      <c r="C3254" s="58"/>
    </row>
    <row r="3255" spans="1:3" x14ac:dyDescent="0.25">
      <c r="C3255" s="58"/>
    </row>
    <row r="3256" spans="1:3" x14ac:dyDescent="0.25">
      <c r="C3256" s="58"/>
    </row>
    <row r="3257" spans="1:3" x14ac:dyDescent="0.25">
      <c r="C3257" s="58"/>
    </row>
    <row r="3258" spans="1:3" x14ac:dyDescent="0.25">
      <c r="C3258" s="58"/>
    </row>
    <row r="3259" spans="1:3" x14ac:dyDescent="0.25">
      <c r="C3259" s="58"/>
    </row>
    <row r="3260" spans="1:3" x14ac:dyDescent="0.25">
      <c r="A3260" s="59"/>
      <c r="C3260" s="58"/>
    </row>
    <row r="3261" spans="1:3" x14ac:dyDescent="0.25">
      <c r="C3261" s="58"/>
    </row>
    <row r="3262" spans="1:3" x14ac:dyDescent="0.25">
      <c r="C3262" s="58"/>
    </row>
    <row r="3263" spans="1:3" x14ac:dyDescent="0.25">
      <c r="C3263" s="58"/>
    </row>
    <row r="3264" spans="1:3" x14ac:dyDescent="0.25">
      <c r="C3264" s="58"/>
    </row>
    <row r="3265" spans="1:3" x14ac:dyDescent="0.25">
      <c r="C3265" s="58"/>
    </row>
    <row r="3266" spans="1:3" x14ac:dyDescent="0.25">
      <c r="C3266" s="58"/>
    </row>
    <row r="3267" spans="1:3" x14ac:dyDescent="0.25">
      <c r="C3267" s="58"/>
    </row>
    <row r="3268" spans="1:3" x14ac:dyDescent="0.25">
      <c r="C3268" s="58"/>
    </row>
    <row r="3269" spans="1:3" x14ac:dyDescent="0.25">
      <c r="C3269" s="58"/>
    </row>
    <row r="3270" spans="1:3" x14ac:dyDescent="0.25">
      <c r="C3270" s="58"/>
    </row>
    <row r="3271" spans="1:3" x14ac:dyDescent="0.25">
      <c r="C3271" s="58"/>
    </row>
    <row r="3272" spans="1:3" x14ac:dyDescent="0.25">
      <c r="C3272" s="58"/>
    </row>
    <row r="3273" spans="1:3" x14ac:dyDescent="0.25">
      <c r="C3273" s="58"/>
    </row>
    <row r="3274" spans="1:3" x14ac:dyDescent="0.25">
      <c r="C3274" s="58"/>
    </row>
    <row r="3275" spans="1:3" x14ac:dyDescent="0.25">
      <c r="C3275" s="58"/>
    </row>
    <row r="3276" spans="1:3" x14ac:dyDescent="0.25">
      <c r="C3276" s="58"/>
    </row>
    <row r="3277" spans="1:3" x14ac:dyDescent="0.25">
      <c r="C3277" s="58"/>
    </row>
    <row r="3278" spans="1:3" x14ac:dyDescent="0.25">
      <c r="C3278" s="58"/>
    </row>
    <row r="3279" spans="1:3" x14ac:dyDescent="0.25">
      <c r="A3279" s="59"/>
      <c r="C3279" s="58"/>
    </row>
    <row r="3280" spans="1:3" x14ac:dyDescent="0.25">
      <c r="C3280" s="58"/>
    </row>
    <row r="3281" spans="3:3" x14ac:dyDescent="0.25">
      <c r="C3281" s="58"/>
    </row>
    <row r="3282" spans="3:3" x14ac:dyDescent="0.25">
      <c r="C3282" s="58"/>
    </row>
    <row r="3283" spans="3:3" x14ac:dyDescent="0.25">
      <c r="C3283" s="58"/>
    </row>
    <row r="3284" spans="3:3" x14ac:dyDescent="0.25">
      <c r="C3284" s="58"/>
    </row>
    <row r="3285" spans="3:3" x14ac:dyDescent="0.25">
      <c r="C3285" s="58"/>
    </row>
    <row r="3286" spans="3:3" x14ac:dyDescent="0.25">
      <c r="C3286" s="58"/>
    </row>
    <row r="3287" spans="3:3" x14ac:dyDescent="0.25">
      <c r="C3287" s="58"/>
    </row>
    <row r="3288" spans="3:3" x14ac:dyDescent="0.25">
      <c r="C3288" s="58"/>
    </row>
    <row r="3289" spans="3:3" x14ac:dyDescent="0.25">
      <c r="C3289" s="58"/>
    </row>
    <row r="3290" spans="3:3" x14ac:dyDescent="0.25">
      <c r="C3290" s="58"/>
    </row>
    <row r="3291" spans="3:3" x14ac:dyDescent="0.25">
      <c r="C3291" s="58"/>
    </row>
    <row r="3292" spans="3:3" x14ac:dyDescent="0.25">
      <c r="C3292" s="58"/>
    </row>
    <row r="3293" spans="3:3" x14ac:dyDescent="0.25">
      <c r="C3293" s="58"/>
    </row>
    <row r="3294" spans="3:3" x14ac:dyDescent="0.25">
      <c r="C3294" s="58"/>
    </row>
    <row r="3295" spans="3:3" x14ac:dyDescent="0.25">
      <c r="C3295" s="58"/>
    </row>
    <row r="3296" spans="3:3" x14ac:dyDescent="0.25">
      <c r="C3296" s="58"/>
    </row>
    <row r="3297" spans="1:3" x14ac:dyDescent="0.25">
      <c r="C3297" s="58"/>
    </row>
    <row r="3298" spans="1:3" x14ac:dyDescent="0.25">
      <c r="A3298" s="59"/>
      <c r="C3298" s="58"/>
    </row>
    <row r="3299" spans="1:3" x14ac:dyDescent="0.25">
      <c r="C3299" s="58"/>
    </row>
    <row r="3300" spans="1:3" x14ac:dyDescent="0.25">
      <c r="C3300" s="58"/>
    </row>
    <row r="3301" spans="1:3" x14ac:dyDescent="0.25">
      <c r="C3301" s="58"/>
    </row>
    <row r="3302" spans="1:3" x14ac:dyDescent="0.25">
      <c r="C3302" s="58"/>
    </row>
    <row r="3303" spans="1:3" x14ac:dyDescent="0.25">
      <c r="C3303" s="58"/>
    </row>
    <row r="3304" spans="1:3" x14ac:dyDescent="0.25">
      <c r="C3304" s="58"/>
    </row>
    <row r="3305" spans="1:3" x14ac:dyDescent="0.25">
      <c r="C3305" s="58"/>
    </row>
    <row r="3306" spans="1:3" x14ac:dyDescent="0.25">
      <c r="C3306" s="58"/>
    </row>
    <row r="3307" spans="1:3" x14ac:dyDescent="0.25">
      <c r="C3307" s="58"/>
    </row>
    <row r="3308" spans="1:3" x14ac:dyDescent="0.25">
      <c r="C3308" s="58"/>
    </row>
    <row r="3309" spans="1:3" x14ac:dyDescent="0.25">
      <c r="C3309" s="58"/>
    </row>
    <row r="3310" spans="1:3" x14ac:dyDescent="0.25">
      <c r="C3310" s="58"/>
    </row>
    <row r="3311" spans="1:3" x14ac:dyDescent="0.25">
      <c r="C3311" s="58"/>
    </row>
    <row r="3312" spans="1:3" x14ac:dyDescent="0.25">
      <c r="C3312" s="58"/>
    </row>
    <row r="3313" spans="1:3" x14ac:dyDescent="0.25">
      <c r="C3313" s="58"/>
    </row>
    <row r="3314" spans="1:3" x14ac:dyDescent="0.25">
      <c r="C3314" s="58"/>
    </row>
    <row r="3315" spans="1:3" x14ac:dyDescent="0.25">
      <c r="C3315" s="58"/>
    </row>
    <row r="3316" spans="1:3" x14ac:dyDescent="0.25">
      <c r="C3316" s="58"/>
    </row>
    <row r="3317" spans="1:3" x14ac:dyDescent="0.25">
      <c r="A3317" s="59"/>
      <c r="C3317" s="58"/>
    </row>
    <row r="3318" spans="1:3" x14ac:dyDescent="0.25">
      <c r="C3318" s="58"/>
    </row>
    <row r="3319" spans="1:3" x14ac:dyDescent="0.25">
      <c r="C3319" s="58"/>
    </row>
    <row r="3320" spans="1:3" x14ac:dyDescent="0.25">
      <c r="C3320" s="58"/>
    </row>
    <row r="3321" spans="1:3" x14ac:dyDescent="0.25">
      <c r="C3321" s="58"/>
    </row>
    <row r="3322" spans="1:3" x14ac:dyDescent="0.25">
      <c r="C3322" s="58"/>
    </row>
    <row r="3323" spans="1:3" x14ac:dyDescent="0.25">
      <c r="C3323" s="58"/>
    </row>
    <row r="3324" spans="1:3" x14ac:dyDescent="0.25">
      <c r="C3324" s="58"/>
    </row>
    <row r="3325" spans="1:3" x14ac:dyDescent="0.25">
      <c r="C3325" s="58"/>
    </row>
    <row r="3326" spans="1:3" x14ac:dyDescent="0.25">
      <c r="C3326" s="58"/>
    </row>
    <row r="3327" spans="1:3" x14ac:dyDescent="0.25">
      <c r="C3327" s="58"/>
    </row>
    <row r="3328" spans="1:3" x14ac:dyDescent="0.25">
      <c r="C3328" s="58"/>
    </row>
    <row r="3329" spans="1:3" x14ac:dyDescent="0.25">
      <c r="C3329" s="58"/>
    </row>
    <row r="3330" spans="1:3" x14ac:dyDescent="0.25">
      <c r="C3330" s="58"/>
    </row>
    <row r="3331" spans="1:3" x14ac:dyDescent="0.25">
      <c r="C3331" s="58"/>
    </row>
    <row r="3332" spans="1:3" x14ac:dyDescent="0.25">
      <c r="C3332" s="58"/>
    </row>
    <row r="3333" spans="1:3" x14ac:dyDescent="0.25">
      <c r="C3333" s="58"/>
    </row>
    <row r="3334" spans="1:3" x14ac:dyDescent="0.25">
      <c r="C3334" s="58"/>
    </row>
    <row r="3335" spans="1:3" x14ac:dyDescent="0.25">
      <c r="C3335" s="58"/>
    </row>
    <row r="3336" spans="1:3" x14ac:dyDescent="0.25">
      <c r="A3336" s="59"/>
      <c r="C3336" s="58"/>
    </row>
    <row r="3337" spans="1:3" x14ac:dyDescent="0.25">
      <c r="C3337" s="58"/>
    </row>
    <row r="3338" spans="1:3" x14ac:dyDescent="0.25">
      <c r="C3338" s="58"/>
    </row>
    <row r="3339" spans="1:3" x14ac:dyDescent="0.25">
      <c r="C3339" s="58"/>
    </row>
    <row r="3340" spans="1:3" x14ac:dyDescent="0.25">
      <c r="C3340" s="58"/>
    </row>
    <row r="3341" spans="1:3" x14ac:dyDescent="0.25">
      <c r="C3341" s="58"/>
    </row>
    <row r="3342" spans="1:3" x14ac:dyDescent="0.25">
      <c r="C3342" s="58"/>
    </row>
    <row r="3343" spans="1:3" x14ac:dyDescent="0.25">
      <c r="C3343" s="58"/>
    </row>
    <row r="3344" spans="1:3" x14ac:dyDescent="0.25">
      <c r="C3344" s="58"/>
    </row>
    <row r="3345" spans="1:3" x14ac:dyDescent="0.25">
      <c r="C3345" s="58"/>
    </row>
    <row r="3346" spans="1:3" x14ac:dyDescent="0.25">
      <c r="C3346" s="58"/>
    </row>
    <row r="3347" spans="1:3" x14ac:dyDescent="0.25">
      <c r="C3347" s="58"/>
    </row>
    <row r="3348" spans="1:3" x14ac:dyDescent="0.25">
      <c r="C3348" s="58"/>
    </row>
    <row r="3349" spans="1:3" x14ac:dyDescent="0.25">
      <c r="C3349" s="58"/>
    </row>
    <row r="3350" spans="1:3" x14ac:dyDescent="0.25">
      <c r="C3350" s="58"/>
    </row>
    <row r="3351" spans="1:3" x14ac:dyDescent="0.25">
      <c r="C3351" s="58"/>
    </row>
    <row r="3352" spans="1:3" x14ac:dyDescent="0.25">
      <c r="C3352" s="58"/>
    </row>
    <row r="3353" spans="1:3" x14ac:dyDescent="0.25">
      <c r="C3353" s="58"/>
    </row>
    <row r="3354" spans="1:3" x14ac:dyDescent="0.25">
      <c r="C3354" s="58"/>
    </row>
    <row r="3355" spans="1:3" x14ac:dyDescent="0.25">
      <c r="A3355" s="59"/>
      <c r="C3355" s="58"/>
    </row>
    <row r="3356" spans="1:3" x14ac:dyDescent="0.25">
      <c r="C3356" s="58"/>
    </row>
    <row r="3357" spans="1:3" x14ac:dyDescent="0.25">
      <c r="C3357" s="58"/>
    </row>
    <row r="3358" spans="1:3" x14ac:dyDescent="0.25">
      <c r="C3358" s="58"/>
    </row>
    <row r="3359" spans="1:3" x14ac:dyDescent="0.25">
      <c r="C3359" s="58"/>
    </row>
    <row r="3360" spans="1:3" x14ac:dyDescent="0.25">
      <c r="C3360" s="58"/>
    </row>
    <row r="3361" spans="1:3" x14ac:dyDescent="0.25">
      <c r="C3361" s="58"/>
    </row>
    <row r="3362" spans="1:3" x14ac:dyDescent="0.25">
      <c r="C3362" s="58"/>
    </row>
    <row r="3363" spans="1:3" x14ac:dyDescent="0.25">
      <c r="C3363" s="58"/>
    </row>
    <row r="3364" spans="1:3" x14ac:dyDescent="0.25">
      <c r="C3364" s="58"/>
    </row>
    <row r="3365" spans="1:3" x14ac:dyDescent="0.25">
      <c r="C3365" s="58"/>
    </row>
    <row r="3366" spans="1:3" x14ac:dyDescent="0.25">
      <c r="C3366" s="58"/>
    </row>
    <row r="3367" spans="1:3" x14ac:dyDescent="0.25">
      <c r="C3367" s="58"/>
    </row>
    <row r="3368" spans="1:3" x14ac:dyDescent="0.25">
      <c r="C3368" s="58"/>
    </row>
    <row r="3369" spans="1:3" x14ac:dyDescent="0.25">
      <c r="C3369" s="58"/>
    </row>
    <row r="3370" spans="1:3" x14ac:dyDescent="0.25">
      <c r="C3370" s="58"/>
    </row>
    <row r="3371" spans="1:3" x14ac:dyDescent="0.25">
      <c r="C3371" s="58"/>
    </row>
    <row r="3372" spans="1:3" x14ac:dyDescent="0.25">
      <c r="C3372" s="58"/>
    </row>
    <row r="3373" spans="1:3" x14ac:dyDescent="0.25">
      <c r="C3373" s="58"/>
    </row>
    <row r="3374" spans="1:3" x14ac:dyDescent="0.25">
      <c r="A3374" s="59"/>
      <c r="C3374" s="58"/>
    </row>
    <row r="3375" spans="1:3" x14ac:dyDescent="0.25">
      <c r="C3375" s="58"/>
    </row>
    <row r="3376" spans="1:3" x14ac:dyDescent="0.25">
      <c r="C3376" s="58"/>
    </row>
    <row r="3377" spans="3:3" x14ac:dyDescent="0.25">
      <c r="C3377" s="58"/>
    </row>
    <row r="3378" spans="3:3" x14ac:dyDescent="0.25">
      <c r="C3378" s="58"/>
    </row>
    <row r="3379" spans="3:3" x14ac:dyDescent="0.25">
      <c r="C3379" s="58"/>
    </row>
    <row r="3380" spans="3:3" x14ac:dyDescent="0.25">
      <c r="C3380" s="58"/>
    </row>
    <row r="3381" spans="3:3" x14ac:dyDescent="0.25">
      <c r="C3381" s="58"/>
    </row>
    <row r="3382" spans="3:3" x14ac:dyDescent="0.25">
      <c r="C3382" s="58"/>
    </row>
    <row r="3383" spans="3:3" x14ac:dyDescent="0.25">
      <c r="C3383" s="58"/>
    </row>
    <row r="3384" spans="3:3" x14ac:dyDescent="0.25">
      <c r="C3384" s="58"/>
    </row>
    <row r="3385" spans="3:3" x14ac:dyDescent="0.25">
      <c r="C3385" s="58"/>
    </row>
    <row r="3386" spans="3:3" x14ac:dyDescent="0.25">
      <c r="C3386" s="58"/>
    </row>
    <row r="3387" spans="3:3" x14ac:dyDescent="0.25">
      <c r="C3387" s="58"/>
    </row>
    <row r="3388" spans="3:3" x14ac:dyDescent="0.25">
      <c r="C3388" s="58"/>
    </row>
    <row r="3389" spans="3:3" x14ac:dyDescent="0.25">
      <c r="C3389" s="58"/>
    </row>
    <row r="3390" spans="3:3" x14ac:dyDescent="0.25">
      <c r="C3390" s="58"/>
    </row>
    <row r="3391" spans="3:3" x14ac:dyDescent="0.25">
      <c r="C3391" s="58"/>
    </row>
    <row r="3392" spans="3:3" x14ac:dyDescent="0.25">
      <c r="C3392" s="58"/>
    </row>
    <row r="3393" spans="1:3" x14ac:dyDescent="0.25">
      <c r="A3393" s="59"/>
      <c r="C3393" s="58"/>
    </row>
    <row r="3394" spans="1:3" x14ac:dyDescent="0.25">
      <c r="C3394" s="58"/>
    </row>
    <row r="3395" spans="1:3" x14ac:dyDescent="0.25">
      <c r="C3395" s="58"/>
    </row>
    <row r="3396" spans="1:3" x14ac:dyDescent="0.25">
      <c r="C3396" s="58"/>
    </row>
    <row r="3397" spans="1:3" x14ac:dyDescent="0.25">
      <c r="C3397" s="58"/>
    </row>
    <row r="3398" spans="1:3" x14ac:dyDescent="0.25">
      <c r="C3398" s="58"/>
    </row>
    <row r="3399" spans="1:3" x14ac:dyDescent="0.25">
      <c r="C3399" s="58"/>
    </row>
    <row r="3400" spans="1:3" x14ac:dyDescent="0.25">
      <c r="C3400" s="58"/>
    </row>
    <row r="3401" spans="1:3" x14ac:dyDescent="0.25">
      <c r="C3401" s="58"/>
    </row>
    <row r="3402" spans="1:3" x14ac:dyDescent="0.25">
      <c r="C3402" s="58"/>
    </row>
    <row r="3403" spans="1:3" x14ac:dyDescent="0.25">
      <c r="C3403" s="58"/>
    </row>
    <row r="3404" spans="1:3" x14ac:dyDescent="0.25">
      <c r="C3404" s="58"/>
    </row>
    <row r="3405" spans="1:3" x14ac:dyDescent="0.25">
      <c r="C3405" s="58"/>
    </row>
    <row r="3406" spans="1:3" x14ac:dyDescent="0.25">
      <c r="C3406" s="58"/>
    </row>
    <row r="3407" spans="1:3" x14ac:dyDescent="0.25">
      <c r="C3407" s="58"/>
    </row>
    <row r="3408" spans="1:3" x14ac:dyDescent="0.25">
      <c r="C3408" s="58"/>
    </row>
    <row r="3409" spans="1:3" x14ac:dyDescent="0.25">
      <c r="C3409" s="58"/>
    </row>
    <row r="3410" spans="1:3" x14ac:dyDescent="0.25">
      <c r="C3410" s="58"/>
    </row>
    <row r="3411" spans="1:3" x14ac:dyDescent="0.25">
      <c r="C3411" s="58"/>
    </row>
    <row r="3412" spans="1:3" x14ac:dyDescent="0.25">
      <c r="A3412" s="59"/>
      <c r="C3412" s="58"/>
    </row>
    <row r="3413" spans="1:3" x14ac:dyDescent="0.25">
      <c r="C3413" s="58"/>
    </row>
    <row r="3414" spans="1:3" x14ac:dyDescent="0.25">
      <c r="C3414" s="58"/>
    </row>
    <row r="3415" spans="1:3" x14ac:dyDescent="0.25">
      <c r="C3415" s="58"/>
    </row>
    <row r="3416" spans="1:3" x14ac:dyDescent="0.25">
      <c r="C3416" s="58"/>
    </row>
    <row r="3417" spans="1:3" x14ac:dyDescent="0.25">
      <c r="C3417" s="58"/>
    </row>
    <row r="3418" spans="1:3" x14ac:dyDescent="0.25">
      <c r="C3418" s="58"/>
    </row>
    <row r="3419" spans="1:3" x14ac:dyDescent="0.25">
      <c r="C3419" s="58"/>
    </row>
    <row r="3420" spans="1:3" x14ac:dyDescent="0.25">
      <c r="C3420" s="58"/>
    </row>
    <row r="3421" spans="1:3" x14ac:dyDescent="0.25">
      <c r="C3421" s="58"/>
    </row>
    <row r="3422" spans="1:3" x14ac:dyDescent="0.25">
      <c r="C3422" s="58"/>
    </row>
    <row r="3423" spans="1:3" x14ac:dyDescent="0.25">
      <c r="C3423" s="58"/>
    </row>
    <row r="3424" spans="1:3" x14ac:dyDescent="0.25">
      <c r="C3424" s="58"/>
    </row>
    <row r="3425" spans="1:3" x14ac:dyDescent="0.25">
      <c r="C3425" s="58"/>
    </row>
    <row r="3426" spans="1:3" x14ac:dyDescent="0.25">
      <c r="C3426" s="58"/>
    </row>
    <row r="3427" spans="1:3" x14ac:dyDescent="0.25">
      <c r="C3427" s="58"/>
    </row>
    <row r="3428" spans="1:3" x14ac:dyDescent="0.25">
      <c r="C3428" s="58"/>
    </row>
    <row r="3429" spans="1:3" x14ac:dyDescent="0.25">
      <c r="C3429" s="58"/>
    </row>
    <row r="3430" spans="1:3" x14ac:dyDescent="0.25">
      <c r="C3430" s="58"/>
    </row>
    <row r="3431" spans="1:3" x14ac:dyDescent="0.25">
      <c r="A3431" s="59"/>
      <c r="C3431" s="58"/>
    </row>
    <row r="3432" spans="1:3" x14ac:dyDescent="0.25">
      <c r="C3432" s="58"/>
    </row>
    <row r="3433" spans="1:3" x14ac:dyDescent="0.25">
      <c r="C3433" s="58"/>
    </row>
    <row r="3434" spans="1:3" x14ac:dyDescent="0.25">
      <c r="C3434" s="58"/>
    </row>
    <row r="3435" spans="1:3" x14ac:dyDescent="0.25">
      <c r="C3435" s="58"/>
    </row>
    <row r="3436" spans="1:3" x14ac:dyDescent="0.25">
      <c r="C3436" s="58"/>
    </row>
    <row r="3437" spans="1:3" x14ac:dyDescent="0.25">
      <c r="C3437" s="58"/>
    </row>
    <row r="3438" spans="1:3" x14ac:dyDescent="0.25">
      <c r="C3438" s="58"/>
    </row>
    <row r="3439" spans="1:3" x14ac:dyDescent="0.25">
      <c r="C3439" s="58"/>
    </row>
    <row r="3440" spans="1:3" x14ac:dyDescent="0.25">
      <c r="C3440" s="58"/>
    </row>
    <row r="3441" spans="1:3" x14ac:dyDescent="0.25">
      <c r="C3441" s="58"/>
    </row>
    <row r="3442" spans="1:3" x14ac:dyDescent="0.25">
      <c r="C3442" s="58"/>
    </row>
    <row r="3443" spans="1:3" x14ac:dyDescent="0.25">
      <c r="C3443" s="58"/>
    </row>
    <row r="3444" spans="1:3" x14ac:dyDescent="0.25">
      <c r="C3444" s="58"/>
    </row>
    <row r="3445" spans="1:3" x14ac:dyDescent="0.25">
      <c r="C3445" s="58"/>
    </row>
    <row r="3446" spans="1:3" x14ac:dyDescent="0.25">
      <c r="C3446" s="58"/>
    </row>
    <row r="3447" spans="1:3" x14ac:dyDescent="0.25">
      <c r="C3447" s="58"/>
    </row>
    <row r="3448" spans="1:3" x14ac:dyDescent="0.25">
      <c r="C3448" s="58"/>
    </row>
    <row r="3449" spans="1:3" x14ac:dyDescent="0.25">
      <c r="C3449" s="58"/>
    </row>
    <row r="3450" spans="1:3" x14ac:dyDescent="0.25">
      <c r="A3450" s="59"/>
      <c r="C3450" s="58"/>
    </row>
    <row r="3451" spans="1:3" x14ac:dyDescent="0.25">
      <c r="C3451" s="58"/>
    </row>
    <row r="3452" spans="1:3" x14ac:dyDescent="0.25">
      <c r="C3452" s="58"/>
    </row>
    <row r="3453" spans="1:3" x14ac:dyDescent="0.25">
      <c r="C3453" s="58"/>
    </row>
    <row r="3454" spans="1:3" x14ac:dyDescent="0.25">
      <c r="C3454" s="58"/>
    </row>
    <row r="3455" spans="1:3" x14ac:dyDescent="0.25">
      <c r="C3455" s="58"/>
    </row>
    <row r="3456" spans="1:3" x14ac:dyDescent="0.25">
      <c r="C3456" s="58"/>
    </row>
    <row r="3457" spans="1:3" x14ac:dyDescent="0.25">
      <c r="C3457" s="58"/>
    </row>
    <row r="3458" spans="1:3" x14ac:dyDescent="0.25">
      <c r="C3458" s="58"/>
    </row>
    <row r="3459" spans="1:3" x14ac:dyDescent="0.25">
      <c r="C3459" s="58"/>
    </row>
    <row r="3460" spans="1:3" x14ac:dyDescent="0.25">
      <c r="C3460" s="58"/>
    </row>
    <row r="3461" spans="1:3" x14ac:dyDescent="0.25">
      <c r="C3461" s="58"/>
    </row>
    <row r="3462" spans="1:3" x14ac:dyDescent="0.25">
      <c r="C3462" s="58"/>
    </row>
    <row r="3463" spans="1:3" x14ac:dyDescent="0.25">
      <c r="C3463" s="58"/>
    </row>
    <row r="3464" spans="1:3" x14ac:dyDescent="0.25">
      <c r="C3464" s="58"/>
    </row>
    <row r="3465" spans="1:3" x14ac:dyDescent="0.25">
      <c r="C3465" s="58"/>
    </row>
    <row r="3466" spans="1:3" x14ac:dyDescent="0.25">
      <c r="C3466" s="58"/>
    </row>
    <row r="3467" spans="1:3" x14ac:dyDescent="0.25">
      <c r="C3467" s="58"/>
    </row>
    <row r="3468" spans="1:3" x14ac:dyDescent="0.25">
      <c r="C3468" s="58"/>
    </row>
    <row r="3469" spans="1:3" x14ac:dyDescent="0.25">
      <c r="A3469" s="59"/>
      <c r="C3469" s="58"/>
    </row>
    <row r="3470" spans="1:3" x14ac:dyDescent="0.25">
      <c r="C3470" s="58"/>
    </row>
    <row r="3471" spans="1:3" x14ac:dyDescent="0.25">
      <c r="C3471" s="58"/>
    </row>
    <row r="3472" spans="1:3" x14ac:dyDescent="0.25">
      <c r="C3472" s="58"/>
    </row>
    <row r="3473" spans="1:3" x14ac:dyDescent="0.25">
      <c r="C3473" s="58"/>
    </row>
    <row r="3474" spans="1:3" x14ac:dyDescent="0.25">
      <c r="C3474" s="58"/>
    </row>
    <row r="3475" spans="1:3" x14ac:dyDescent="0.25">
      <c r="C3475" s="58"/>
    </row>
    <row r="3476" spans="1:3" x14ac:dyDescent="0.25">
      <c r="C3476" s="58"/>
    </row>
    <row r="3477" spans="1:3" x14ac:dyDescent="0.25">
      <c r="C3477" s="58"/>
    </row>
    <row r="3478" spans="1:3" x14ac:dyDescent="0.25">
      <c r="C3478" s="58"/>
    </row>
    <row r="3479" spans="1:3" x14ac:dyDescent="0.25">
      <c r="C3479" s="58"/>
    </row>
    <row r="3480" spans="1:3" x14ac:dyDescent="0.25">
      <c r="C3480" s="58"/>
    </row>
    <row r="3481" spans="1:3" x14ac:dyDescent="0.25">
      <c r="C3481" s="58"/>
    </row>
    <row r="3482" spans="1:3" x14ac:dyDescent="0.25">
      <c r="C3482" s="58"/>
    </row>
    <row r="3483" spans="1:3" x14ac:dyDescent="0.25">
      <c r="C3483" s="58"/>
    </row>
    <row r="3484" spans="1:3" x14ac:dyDescent="0.25">
      <c r="C3484" s="58"/>
    </row>
    <row r="3485" spans="1:3" x14ac:dyDescent="0.25">
      <c r="C3485" s="58"/>
    </row>
    <row r="3486" spans="1:3" x14ac:dyDescent="0.25">
      <c r="C3486" s="58"/>
    </row>
    <row r="3487" spans="1:3" x14ac:dyDescent="0.25">
      <c r="C3487" s="58"/>
    </row>
    <row r="3488" spans="1:3" x14ac:dyDescent="0.25">
      <c r="A3488" s="59"/>
      <c r="C3488" s="58"/>
    </row>
    <row r="3489" spans="3:3" x14ac:dyDescent="0.25">
      <c r="C3489" s="58"/>
    </row>
    <row r="3490" spans="3:3" x14ac:dyDescent="0.25">
      <c r="C3490" s="58"/>
    </row>
    <row r="3491" spans="3:3" x14ac:dyDescent="0.25">
      <c r="C3491" s="58"/>
    </row>
    <row r="3492" spans="3:3" x14ac:dyDescent="0.25">
      <c r="C3492" s="58"/>
    </row>
    <row r="3493" spans="3:3" x14ac:dyDescent="0.25">
      <c r="C3493" s="58"/>
    </row>
    <row r="3494" spans="3:3" x14ac:dyDescent="0.25">
      <c r="C3494" s="58"/>
    </row>
    <row r="3495" spans="3:3" x14ac:dyDescent="0.25">
      <c r="C3495" s="58"/>
    </row>
    <row r="3496" spans="3:3" x14ac:dyDescent="0.25">
      <c r="C3496" s="58"/>
    </row>
    <row r="3497" spans="3:3" x14ac:dyDescent="0.25">
      <c r="C3497" s="58"/>
    </row>
    <row r="3498" spans="3:3" x14ac:dyDescent="0.25">
      <c r="C3498" s="58"/>
    </row>
    <row r="3499" spans="3:3" x14ac:dyDescent="0.25">
      <c r="C3499" s="58"/>
    </row>
    <row r="3500" spans="3:3" x14ac:dyDescent="0.25">
      <c r="C3500" s="58"/>
    </row>
    <row r="3501" spans="3:3" x14ac:dyDescent="0.25">
      <c r="C3501" s="58"/>
    </row>
    <row r="3502" spans="3:3" x14ac:dyDescent="0.25">
      <c r="C3502" s="58"/>
    </row>
    <row r="3503" spans="3:3" x14ac:dyDescent="0.25">
      <c r="C3503" s="58"/>
    </row>
    <row r="3504" spans="3:3" x14ac:dyDescent="0.25">
      <c r="C3504" s="58"/>
    </row>
    <row r="3505" spans="1:3" x14ac:dyDescent="0.25">
      <c r="C3505" s="58"/>
    </row>
    <row r="3506" spans="1:3" x14ac:dyDescent="0.25">
      <c r="C3506" s="58"/>
    </row>
    <row r="3507" spans="1:3" x14ac:dyDescent="0.25">
      <c r="A3507" s="59"/>
      <c r="C3507" s="58"/>
    </row>
    <row r="3508" spans="1:3" x14ac:dyDescent="0.25">
      <c r="C3508" s="58"/>
    </row>
    <row r="3509" spans="1:3" x14ac:dyDescent="0.25">
      <c r="C3509" s="58"/>
    </row>
    <row r="3510" spans="1:3" x14ac:dyDescent="0.25">
      <c r="C3510" s="58"/>
    </row>
    <row r="3511" spans="1:3" x14ac:dyDescent="0.25">
      <c r="C3511" s="58"/>
    </row>
    <row r="3512" spans="1:3" x14ac:dyDescent="0.25">
      <c r="C3512" s="58"/>
    </row>
    <row r="3513" spans="1:3" x14ac:dyDescent="0.25">
      <c r="C3513" s="58"/>
    </row>
    <row r="3514" spans="1:3" x14ac:dyDescent="0.25">
      <c r="C3514" s="58"/>
    </row>
    <row r="3515" spans="1:3" x14ac:dyDescent="0.25">
      <c r="C3515" s="58"/>
    </row>
    <row r="3516" spans="1:3" x14ac:dyDescent="0.25">
      <c r="C3516" s="58"/>
    </row>
    <row r="3517" spans="1:3" x14ac:dyDescent="0.25">
      <c r="C3517" s="58"/>
    </row>
    <row r="3518" spans="1:3" x14ac:dyDescent="0.25">
      <c r="C3518" s="58"/>
    </row>
    <row r="3519" spans="1:3" x14ac:dyDescent="0.25">
      <c r="C3519" s="58"/>
    </row>
    <row r="3520" spans="1:3" x14ac:dyDescent="0.25">
      <c r="C3520" s="58"/>
    </row>
    <row r="3521" spans="1:3" x14ac:dyDescent="0.25">
      <c r="C3521" s="58"/>
    </row>
    <row r="3522" spans="1:3" x14ac:dyDescent="0.25">
      <c r="C3522" s="58"/>
    </row>
    <row r="3523" spans="1:3" x14ac:dyDescent="0.25">
      <c r="C3523" s="58"/>
    </row>
    <row r="3524" spans="1:3" x14ac:dyDescent="0.25">
      <c r="C3524" s="58"/>
    </row>
    <row r="3525" spans="1:3" x14ac:dyDescent="0.25">
      <c r="C3525" s="58"/>
    </row>
    <row r="3526" spans="1:3" x14ac:dyDescent="0.25">
      <c r="A3526" s="59"/>
      <c r="C3526" s="58"/>
    </row>
    <row r="3527" spans="1:3" x14ac:dyDescent="0.25">
      <c r="C3527" s="58"/>
    </row>
    <row r="3528" spans="1:3" x14ac:dyDescent="0.25">
      <c r="C3528" s="58"/>
    </row>
    <row r="3529" spans="1:3" x14ac:dyDescent="0.25">
      <c r="C3529" s="58"/>
    </row>
    <row r="3530" spans="1:3" x14ac:dyDescent="0.25">
      <c r="C3530" s="58"/>
    </row>
    <row r="3531" spans="1:3" x14ac:dyDescent="0.25">
      <c r="C3531" s="58"/>
    </row>
    <row r="3532" spans="1:3" x14ac:dyDescent="0.25">
      <c r="C3532" s="58"/>
    </row>
    <row r="3533" spans="1:3" x14ac:dyDescent="0.25">
      <c r="C3533" s="58"/>
    </row>
    <row r="3534" spans="1:3" x14ac:dyDescent="0.25">
      <c r="C3534" s="58"/>
    </row>
    <row r="3535" spans="1:3" x14ac:dyDescent="0.25">
      <c r="C3535" s="58"/>
    </row>
    <row r="3536" spans="1:3" x14ac:dyDescent="0.25">
      <c r="C3536" s="58"/>
    </row>
    <row r="3537" spans="1:3" x14ac:dyDescent="0.25">
      <c r="C3537" s="58"/>
    </row>
    <row r="3538" spans="1:3" x14ac:dyDescent="0.25">
      <c r="C3538" s="58"/>
    </row>
    <row r="3539" spans="1:3" x14ac:dyDescent="0.25">
      <c r="C3539" s="58"/>
    </row>
    <row r="3540" spans="1:3" x14ac:dyDescent="0.25">
      <c r="C3540" s="58"/>
    </row>
    <row r="3541" spans="1:3" x14ac:dyDescent="0.25">
      <c r="C3541" s="58"/>
    </row>
    <row r="3542" spans="1:3" x14ac:dyDescent="0.25">
      <c r="C3542" s="58"/>
    </row>
    <row r="3543" spans="1:3" x14ac:dyDescent="0.25">
      <c r="C3543" s="58"/>
    </row>
    <row r="3544" spans="1:3" x14ac:dyDescent="0.25">
      <c r="C3544" s="58"/>
    </row>
    <row r="3545" spans="1:3" x14ac:dyDescent="0.25">
      <c r="A3545" s="59"/>
      <c r="C3545" s="58"/>
    </row>
    <row r="3546" spans="1:3" x14ac:dyDescent="0.25">
      <c r="C3546" s="58"/>
    </row>
    <row r="3547" spans="1:3" x14ac:dyDescent="0.25">
      <c r="C3547" s="58"/>
    </row>
    <row r="3548" spans="1:3" x14ac:dyDescent="0.25">
      <c r="C3548" s="58"/>
    </row>
    <row r="3549" spans="1:3" x14ac:dyDescent="0.25">
      <c r="C3549" s="58"/>
    </row>
    <row r="3550" spans="1:3" x14ac:dyDescent="0.25">
      <c r="C3550" s="58"/>
    </row>
    <row r="3551" spans="1:3" x14ac:dyDescent="0.25">
      <c r="C3551" s="58"/>
    </row>
    <row r="3552" spans="1:3" x14ac:dyDescent="0.25">
      <c r="C3552" s="58"/>
    </row>
    <row r="3553" spans="1:3" x14ac:dyDescent="0.25">
      <c r="C3553" s="58"/>
    </row>
    <row r="3554" spans="1:3" x14ac:dyDescent="0.25">
      <c r="C3554" s="58"/>
    </row>
    <row r="3555" spans="1:3" x14ac:dyDescent="0.25">
      <c r="C3555" s="58"/>
    </row>
    <row r="3556" spans="1:3" x14ac:dyDescent="0.25">
      <c r="C3556" s="58"/>
    </row>
    <row r="3557" spans="1:3" x14ac:dyDescent="0.25">
      <c r="C3557" s="58"/>
    </row>
    <row r="3558" spans="1:3" x14ac:dyDescent="0.25">
      <c r="C3558" s="58"/>
    </row>
    <row r="3559" spans="1:3" x14ac:dyDescent="0.25">
      <c r="C3559" s="58"/>
    </row>
    <row r="3560" spans="1:3" x14ac:dyDescent="0.25">
      <c r="C3560" s="58"/>
    </row>
    <row r="3561" spans="1:3" x14ac:dyDescent="0.25">
      <c r="C3561" s="58"/>
    </row>
    <row r="3562" spans="1:3" x14ac:dyDescent="0.25">
      <c r="C3562" s="58"/>
    </row>
    <row r="3563" spans="1:3" x14ac:dyDescent="0.25">
      <c r="C3563" s="58"/>
    </row>
    <row r="3564" spans="1:3" x14ac:dyDescent="0.25">
      <c r="A3564" s="59"/>
      <c r="C3564" s="58"/>
    </row>
    <row r="3565" spans="1:3" x14ac:dyDescent="0.25">
      <c r="C3565" s="58"/>
    </row>
    <row r="3566" spans="1:3" x14ac:dyDescent="0.25">
      <c r="C3566" s="58"/>
    </row>
    <row r="3567" spans="1:3" x14ac:dyDescent="0.25">
      <c r="C3567" s="58"/>
    </row>
    <row r="3568" spans="1:3" x14ac:dyDescent="0.25">
      <c r="C3568" s="58"/>
    </row>
    <row r="3569" spans="1:3" x14ac:dyDescent="0.25">
      <c r="C3569" s="58"/>
    </row>
    <row r="3570" spans="1:3" x14ac:dyDescent="0.25">
      <c r="C3570" s="58"/>
    </row>
    <row r="3571" spans="1:3" x14ac:dyDescent="0.25">
      <c r="C3571" s="58"/>
    </row>
    <row r="3572" spans="1:3" x14ac:dyDescent="0.25">
      <c r="C3572" s="58"/>
    </row>
    <row r="3573" spans="1:3" x14ac:dyDescent="0.25">
      <c r="C3573" s="58"/>
    </row>
    <row r="3574" spans="1:3" x14ac:dyDescent="0.25">
      <c r="C3574" s="58"/>
    </row>
    <row r="3575" spans="1:3" x14ac:dyDescent="0.25">
      <c r="C3575" s="58"/>
    </row>
    <row r="3576" spans="1:3" x14ac:dyDescent="0.25">
      <c r="C3576" s="58"/>
    </row>
    <row r="3577" spans="1:3" x14ac:dyDescent="0.25">
      <c r="C3577" s="58"/>
    </row>
    <row r="3578" spans="1:3" x14ac:dyDescent="0.25">
      <c r="C3578" s="58"/>
    </row>
    <row r="3579" spans="1:3" x14ac:dyDescent="0.25">
      <c r="C3579" s="58"/>
    </row>
    <row r="3580" spans="1:3" x14ac:dyDescent="0.25">
      <c r="C3580" s="58"/>
    </row>
    <row r="3581" spans="1:3" x14ac:dyDescent="0.25">
      <c r="C3581" s="58"/>
    </row>
    <row r="3582" spans="1:3" x14ac:dyDescent="0.25">
      <c r="C3582" s="58"/>
    </row>
    <row r="3583" spans="1:3" x14ac:dyDescent="0.25">
      <c r="A3583" s="59"/>
      <c r="C3583" s="58"/>
    </row>
    <row r="3584" spans="1:3" x14ac:dyDescent="0.25">
      <c r="C3584" s="58"/>
    </row>
    <row r="3585" spans="3:3" x14ac:dyDescent="0.25">
      <c r="C3585" s="58"/>
    </row>
    <row r="3586" spans="3:3" x14ac:dyDescent="0.25">
      <c r="C3586" s="58"/>
    </row>
    <row r="3587" spans="3:3" x14ac:dyDescent="0.25">
      <c r="C3587" s="58"/>
    </row>
    <row r="3588" spans="3:3" x14ac:dyDescent="0.25">
      <c r="C3588" s="58"/>
    </row>
    <row r="3589" spans="3:3" x14ac:dyDescent="0.25">
      <c r="C3589" s="58"/>
    </row>
    <row r="3590" spans="3:3" x14ac:dyDescent="0.25">
      <c r="C3590" s="58"/>
    </row>
    <row r="3591" spans="3:3" x14ac:dyDescent="0.25">
      <c r="C3591" s="58"/>
    </row>
    <row r="3592" spans="3:3" x14ac:dyDescent="0.25">
      <c r="C3592" s="58"/>
    </row>
    <row r="3593" spans="3:3" x14ac:dyDescent="0.25">
      <c r="C3593" s="58"/>
    </row>
    <row r="3594" spans="3:3" x14ac:dyDescent="0.25">
      <c r="C3594" s="58"/>
    </row>
    <row r="3595" spans="3:3" x14ac:dyDescent="0.25">
      <c r="C3595" s="58"/>
    </row>
    <row r="3596" spans="3:3" x14ac:dyDescent="0.25">
      <c r="C3596" s="58"/>
    </row>
    <row r="3597" spans="3:3" x14ac:dyDescent="0.25">
      <c r="C3597" s="58"/>
    </row>
    <row r="3598" spans="3:3" x14ac:dyDescent="0.25">
      <c r="C3598" s="58"/>
    </row>
    <row r="3599" spans="3:3" x14ac:dyDescent="0.25">
      <c r="C3599" s="58"/>
    </row>
    <row r="3600" spans="3:3" x14ac:dyDescent="0.25">
      <c r="C3600" s="58"/>
    </row>
    <row r="3601" spans="1:3" x14ac:dyDescent="0.25">
      <c r="C3601" s="58"/>
    </row>
    <row r="3602" spans="1:3" x14ac:dyDescent="0.25">
      <c r="A3602" s="59"/>
      <c r="C3602" s="58"/>
    </row>
    <row r="3603" spans="1:3" x14ac:dyDescent="0.25">
      <c r="C3603" s="58"/>
    </row>
    <row r="3604" spans="1:3" x14ac:dyDescent="0.25">
      <c r="C3604" s="58"/>
    </row>
    <row r="3605" spans="1:3" x14ac:dyDescent="0.25">
      <c r="C3605" s="58"/>
    </row>
    <row r="3606" spans="1:3" x14ac:dyDescent="0.25">
      <c r="C3606" s="58"/>
    </row>
    <row r="3607" spans="1:3" x14ac:dyDescent="0.25">
      <c r="C3607" s="58"/>
    </row>
    <row r="3608" spans="1:3" x14ac:dyDescent="0.25">
      <c r="C3608" s="58"/>
    </row>
    <row r="3609" spans="1:3" x14ac:dyDescent="0.25">
      <c r="C3609" s="58"/>
    </row>
    <row r="3610" spans="1:3" x14ac:dyDescent="0.25">
      <c r="C3610" s="58"/>
    </row>
    <row r="3611" spans="1:3" x14ac:dyDescent="0.25">
      <c r="C3611" s="58"/>
    </row>
    <row r="3612" spans="1:3" x14ac:dyDescent="0.25">
      <c r="C3612" s="58"/>
    </row>
    <row r="3613" spans="1:3" x14ac:dyDescent="0.25">
      <c r="C3613" s="58"/>
    </row>
    <row r="3614" spans="1:3" x14ac:dyDescent="0.25">
      <c r="C3614" s="58"/>
    </row>
    <row r="3615" spans="1:3" x14ac:dyDescent="0.25">
      <c r="C3615" s="58"/>
    </row>
    <row r="3616" spans="1:3" x14ac:dyDescent="0.25">
      <c r="C3616" s="58"/>
    </row>
    <row r="3617" spans="1:3" x14ac:dyDescent="0.25">
      <c r="C3617" s="58"/>
    </row>
    <row r="3618" spans="1:3" x14ac:dyDescent="0.25">
      <c r="C3618" s="58"/>
    </row>
    <row r="3619" spans="1:3" x14ac:dyDescent="0.25">
      <c r="C3619" s="58"/>
    </row>
    <row r="3620" spans="1:3" x14ac:dyDescent="0.25">
      <c r="C3620" s="58"/>
    </row>
    <row r="3621" spans="1:3" x14ac:dyDescent="0.25">
      <c r="A3621" s="59"/>
      <c r="C3621" s="58"/>
    </row>
    <row r="3622" spans="1:3" x14ac:dyDescent="0.25">
      <c r="C3622" s="58"/>
    </row>
    <row r="3623" spans="1:3" x14ac:dyDescent="0.25">
      <c r="C3623" s="58"/>
    </row>
    <row r="3624" spans="1:3" x14ac:dyDescent="0.25">
      <c r="C3624" s="58"/>
    </row>
    <row r="3625" spans="1:3" x14ac:dyDescent="0.25">
      <c r="C3625" s="58"/>
    </row>
    <row r="3626" spans="1:3" x14ac:dyDescent="0.25">
      <c r="C3626" s="58"/>
    </row>
    <row r="3627" spans="1:3" x14ac:dyDescent="0.25">
      <c r="C3627" s="58"/>
    </row>
    <row r="3628" spans="1:3" x14ac:dyDescent="0.25">
      <c r="C3628" s="58"/>
    </row>
    <row r="3629" spans="1:3" x14ac:dyDescent="0.25">
      <c r="C3629" s="58"/>
    </row>
    <row r="3630" spans="1:3" x14ac:dyDescent="0.25">
      <c r="C3630" s="58"/>
    </row>
    <row r="3631" spans="1:3" x14ac:dyDescent="0.25">
      <c r="C3631" s="58"/>
    </row>
    <row r="3632" spans="1:3" x14ac:dyDescent="0.25">
      <c r="C3632" s="58"/>
    </row>
    <row r="3633" spans="1:3" x14ac:dyDescent="0.25">
      <c r="C3633" s="58"/>
    </row>
    <row r="3634" spans="1:3" x14ac:dyDescent="0.25">
      <c r="C3634" s="58"/>
    </row>
    <row r="3635" spans="1:3" x14ac:dyDescent="0.25">
      <c r="C3635" s="58"/>
    </row>
    <row r="3636" spans="1:3" x14ac:dyDescent="0.25">
      <c r="C3636" s="58"/>
    </row>
    <row r="3637" spans="1:3" x14ac:dyDescent="0.25">
      <c r="C3637" s="58"/>
    </row>
    <row r="3638" spans="1:3" x14ac:dyDescent="0.25">
      <c r="C3638" s="58"/>
    </row>
    <row r="3639" spans="1:3" x14ac:dyDescent="0.25">
      <c r="C3639" s="58"/>
    </row>
    <row r="3640" spans="1:3" x14ac:dyDescent="0.25">
      <c r="A3640" s="59"/>
      <c r="C3640" s="58"/>
    </row>
    <row r="3641" spans="1:3" x14ac:dyDescent="0.25">
      <c r="C3641" s="58"/>
    </row>
    <row r="3642" spans="1:3" x14ac:dyDescent="0.25">
      <c r="C3642" s="58"/>
    </row>
    <row r="3643" spans="1:3" x14ac:dyDescent="0.25">
      <c r="C3643" s="58"/>
    </row>
    <row r="3644" spans="1:3" x14ac:dyDescent="0.25">
      <c r="C3644" s="58"/>
    </row>
    <row r="3645" spans="1:3" x14ac:dyDescent="0.25">
      <c r="C3645" s="58"/>
    </row>
    <row r="3646" spans="1:3" x14ac:dyDescent="0.25">
      <c r="C3646" s="58"/>
    </row>
    <row r="3647" spans="1:3" x14ac:dyDescent="0.25">
      <c r="C3647" s="58"/>
    </row>
    <row r="3648" spans="1:3" x14ac:dyDescent="0.25">
      <c r="C3648" s="58"/>
    </row>
    <row r="3649" spans="1:3" x14ac:dyDescent="0.25">
      <c r="C3649" s="58"/>
    </row>
    <row r="3650" spans="1:3" x14ac:dyDescent="0.25">
      <c r="C3650" s="58"/>
    </row>
    <row r="3651" spans="1:3" x14ac:dyDescent="0.25">
      <c r="C3651" s="58"/>
    </row>
    <row r="3652" spans="1:3" x14ac:dyDescent="0.25">
      <c r="C3652" s="58"/>
    </row>
    <row r="3653" spans="1:3" x14ac:dyDescent="0.25">
      <c r="C3653" s="58"/>
    </row>
    <row r="3654" spans="1:3" x14ac:dyDescent="0.25">
      <c r="C3654" s="58"/>
    </row>
    <row r="3655" spans="1:3" x14ac:dyDescent="0.25">
      <c r="C3655" s="58"/>
    </row>
    <row r="3656" spans="1:3" x14ac:dyDescent="0.25">
      <c r="C3656" s="58"/>
    </row>
    <row r="3657" spans="1:3" x14ac:dyDescent="0.25">
      <c r="C3657" s="58"/>
    </row>
    <row r="3658" spans="1:3" x14ac:dyDescent="0.25">
      <c r="C3658" s="58"/>
    </row>
    <row r="3659" spans="1:3" x14ac:dyDescent="0.25">
      <c r="A3659" s="59"/>
      <c r="C3659" s="58"/>
    </row>
    <row r="3660" spans="1:3" x14ac:dyDescent="0.25">
      <c r="C3660" s="58"/>
    </row>
    <row r="3661" spans="1:3" x14ac:dyDescent="0.25">
      <c r="C3661" s="58"/>
    </row>
    <row r="3662" spans="1:3" x14ac:dyDescent="0.25">
      <c r="C3662" s="58"/>
    </row>
    <row r="3663" spans="1:3" x14ac:dyDescent="0.25">
      <c r="C3663" s="58"/>
    </row>
    <row r="3664" spans="1:3" x14ac:dyDescent="0.25">
      <c r="C3664" s="58"/>
    </row>
    <row r="3665" spans="1:3" x14ac:dyDescent="0.25">
      <c r="C3665" s="58"/>
    </row>
    <row r="3666" spans="1:3" x14ac:dyDescent="0.25">
      <c r="C3666" s="58"/>
    </row>
    <row r="3667" spans="1:3" x14ac:dyDescent="0.25">
      <c r="C3667" s="58"/>
    </row>
    <row r="3668" spans="1:3" x14ac:dyDescent="0.25">
      <c r="C3668" s="58"/>
    </row>
    <row r="3669" spans="1:3" x14ac:dyDescent="0.25">
      <c r="C3669" s="58"/>
    </row>
    <row r="3670" spans="1:3" x14ac:dyDescent="0.25">
      <c r="C3670" s="58"/>
    </row>
    <row r="3671" spans="1:3" x14ac:dyDescent="0.25">
      <c r="C3671" s="58"/>
    </row>
    <row r="3672" spans="1:3" x14ac:dyDescent="0.25">
      <c r="C3672" s="58"/>
    </row>
    <row r="3673" spans="1:3" x14ac:dyDescent="0.25">
      <c r="C3673" s="58"/>
    </row>
    <row r="3674" spans="1:3" x14ac:dyDescent="0.25">
      <c r="C3674" s="58"/>
    </row>
    <row r="3675" spans="1:3" x14ac:dyDescent="0.25">
      <c r="C3675" s="58"/>
    </row>
    <row r="3676" spans="1:3" x14ac:dyDescent="0.25">
      <c r="C3676" s="58"/>
    </row>
    <row r="3677" spans="1:3" x14ac:dyDescent="0.25">
      <c r="C3677" s="58"/>
    </row>
    <row r="3678" spans="1:3" x14ac:dyDescent="0.25">
      <c r="A3678" s="59"/>
      <c r="C3678" s="58"/>
    </row>
    <row r="3679" spans="1:3" x14ac:dyDescent="0.25">
      <c r="C3679" s="58"/>
    </row>
    <row r="3680" spans="1:3" x14ac:dyDescent="0.25">
      <c r="C3680" s="58"/>
    </row>
    <row r="3681" spans="3:3" x14ac:dyDescent="0.25">
      <c r="C3681" s="58"/>
    </row>
    <row r="3682" spans="3:3" x14ac:dyDescent="0.25">
      <c r="C3682" s="58"/>
    </row>
    <row r="3683" spans="3:3" x14ac:dyDescent="0.25">
      <c r="C3683" s="58"/>
    </row>
    <row r="3684" spans="3:3" x14ac:dyDescent="0.25">
      <c r="C3684" s="58"/>
    </row>
    <row r="3685" spans="3:3" x14ac:dyDescent="0.25">
      <c r="C3685" s="58"/>
    </row>
    <row r="3686" spans="3:3" x14ac:dyDescent="0.25">
      <c r="C3686" s="58"/>
    </row>
    <row r="3687" spans="3:3" x14ac:dyDescent="0.25">
      <c r="C3687" s="58"/>
    </row>
    <row r="3688" spans="3:3" x14ac:dyDescent="0.25">
      <c r="C3688" s="58"/>
    </row>
    <row r="3689" spans="3:3" x14ac:dyDescent="0.25">
      <c r="C3689" s="58"/>
    </row>
    <row r="3690" spans="3:3" x14ac:dyDescent="0.25">
      <c r="C3690" s="58"/>
    </row>
    <row r="3691" spans="3:3" x14ac:dyDescent="0.25">
      <c r="C3691" s="58"/>
    </row>
    <row r="3692" spans="3:3" x14ac:dyDescent="0.25">
      <c r="C3692" s="58"/>
    </row>
    <row r="3693" spans="3:3" x14ac:dyDescent="0.25">
      <c r="C3693" s="58"/>
    </row>
    <row r="3694" spans="3:3" x14ac:dyDescent="0.25">
      <c r="C3694" s="58"/>
    </row>
    <row r="3695" spans="3:3" x14ac:dyDescent="0.25">
      <c r="C3695" s="58"/>
    </row>
    <row r="3696" spans="3:3" x14ac:dyDescent="0.25">
      <c r="C3696" s="58"/>
    </row>
    <row r="3697" spans="1:3" x14ac:dyDescent="0.25">
      <c r="A3697" s="59"/>
      <c r="C3697" s="58"/>
    </row>
    <row r="3698" spans="1:3" x14ac:dyDescent="0.25">
      <c r="C3698" s="58"/>
    </row>
    <row r="3699" spans="1:3" x14ac:dyDescent="0.25">
      <c r="C3699" s="58"/>
    </row>
    <row r="3700" spans="1:3" x14ac:dyDescent="0.25">
      <c r="C3700" s="58"/>
    </row>
    <row r="3701" spans="1:3" x14ac:dyDescent="0.25">
      <c r="C3701" s="58"/>
    </row>
    <row r="3702" spans="1:3" x14ac:dyDescent="0.25">
      <c r="C3702" s="58"/>
    </row>
    <row r="3703" spans="1:3" x14ac:dyDescent="0.25">
      <c r="C3703" s="58"/>
    </row>
    <row r="3704" spans="1:3" x14ac:dyDescent="0.25">
      <c r="C3704" s="58"/>
    </row>
    <row r="3705" spans="1:3" x14ac:dyDescent="0.25">
      <c r="C3705" s="58"/>
    </row>
    <row r="3706" spans="1:3" x14ac:dyDescent="0.25">
      <c r="C3706" s="58"/>
    </row>
    <row r="3707" spans="1:3" x14ac:dyDescent="0.25">
      <c r="C3707" s="58"/>
    </row>
    <row r="3708" spans="1:3" x14ac:dyDescent="0.25">
      <c r="C3708" s="58"/>
    </row>
    <row r="3709" spans="1:3" x14ac:dyDescent="0.25">
      <c r="C3709" s="58"/>
    </row>
    <row r="3710" spans="1:3" x14ac:dyDescent="0.25">
      <c r="C3710" s="58"/>
    </row>
    <row r="3711" spans="1:3" x14ac:dyDescent="0.25">
      <c r="C3711" s="58"/>
    </row>
    <row r="3712" spans="1:3" x14ac:dyDescent="0.25">
      <c r="C3712" s="58"/>
    </row>
    <row r="3713" spans="1:3" x14ac:dyDescent="0.25">
      <c r="C3713" s="58"/>
    </row>
    <row r="3714" spans="1:3" x14ac:dyDescent="0.25">
      <c r="C3714" s="58"/>
    </row>
    <row r="3715" spans="1:3" x14ac:dyDescent="0.25">
      <c r="C3715" s="58"/>
    </row>
    <row r="3716" spans="1:3" x14ac:dyDescent="0.25">
      <c r="A3716" s="59"/>
      <c r="C3716" s="58"/>
    </row>
    <row r="3717" spans="1:3" x14ac:dyDescent="0.25">
      <c r="C3717" s="58"/>
    </row>
    <row r="3718" spans="1:3" x14ac:dyDescent="0.25">
      <c r="C3718" s="58"/>
    </row>
    <row r="3719" spans="1:3" x14ac:dyDescent="0.25">
      <c r="C3719" s="58"/>
    </row>
    <row r="3720" spans="1:3" x14ac:dyDescent="0.25">
      <c r="C3720" s="58"/>
    </row>
    <row r="3721" spans="1:3" x14ac:dyDescent="0.25">
      <c r="C3721" s="58"/>
    </row>
    <row r="3722" spans="1:3" x14ac:dyDescent="0.25">
      <c r="C3722" s="58"/>
    </row>
    <row r="3723" spans="1:3" x14ac:dyDescent="0.25">
      <c r="C3723" s="58"/>
    </row>
    <row r="3724" spans="1:3" x14ac:dyDescent="0.25">
      <c r="C3724" s="58"/>
    </row>
    <row r="3725" spans="1:3" x14ac:dyDescent="0.25">
      <c r="C3725" s="58"/>
    </row>
    <row r="3726" spans="1:3" x14ac:dyDescent="0.25">
      <c r="C3726" s="58"/>
    </row>
    <row r="3727" spans="1:3" x14ac:dyDescent="0.25">
      <c r="C3727" s="58"/>
    </row>
    <row r="3728" spans="1:3" x14ac:dyDescent="0.25">
      <c r="C3728" s="58"/>
    </row>
    <row r="3729" spans="1:3" x14ac:dyDescent="0.25">
      <c r="C3729" s="58"/>
    </row>
    <row r="3730" spans="1:3" x14ac:dyDescent="0.25">
      <c r="C3730" s="58"/>
    </row>
    <row r="3731" spans="1:3" x14ac:dyDescent="0.25">
      <c r="C3731" s="58"/>
    </row>
    <row r="3732" spans="1:3" x14ac:dyDescent="0.25">
      <c r="C3732" s="58"/>
    </row>
    <row r="3733" spans="1:3" x14ac:dyDescent="0.25">
      <c r="C3733" s="58"/>
    </row>
    <row r="3734" spans="1:3" x14ac:dyDescent="0.25">
      <c r="C3734" s="58"/>
    </row>
    <row r="3735" spans="1:3" x14ac:dyDescent="0.25">
      <c r="A3735" s="59"/>
      <c r="C3735" s="58"/>
    </row>
    <row r="3736" spans="1:3" x14ac:dyDescent="0.25">
      <c r="C3736" s="58"/>
    </row>
    <row r="3737" spans="1:3" x14ac:dyDescent="0.25">
      <c r="C3737" s="58"/>
    </row>
    <row r="3738" spans="1:3" x14ac:dyDescent="0.25">
      <c r="C3738" s="58"/>
    </row>
    <row r="3739" spans="1:3" x14ac:dyDescent="0.25">
      <c r="C3739" s="58"/>
    </row>
    <row r="3740" spans="1:3" x14ac:dyDescent="0.25">
      <c r="C3740" s="58"/>
    </row>
    <row r="3741" spans="1:3" x14ac:dyDescent="0.25">
      <c r="C3741" s="58"/>
    </row>
    <row r="3742" spans="1:3" x14ac:dyDescent="0.25">
      <c r="C3742" s="58"/>
    </row>
    <row r="3743" spans="1:3" x14ac:dyDescent="0.25">
      <c r="C3743" s="58"/>
    </row>
    <row r="3744" spans="1:3" x14ac:dyDescent="0.25">
      <c r="C3744" s="58"/>
    </row>
    <row r="3745" spans="1:3" x14ac:dyDescent="0.25">
      <c r="C3745" s="58"/>
    </row>
    <row r="3746" spans="1:3" x14ac:dyDescent="0.25">
      <c r="C3746" s="58"/>
    </row>
    <row r="3747" spans="1:3" x14ac:dyDescent="0.25">
      <c r="C3747" s="58"/>
    </row>
    <row r="3748" spans="1:3" x14ac:dyDescent="0.25">
      <c r="C3748" s="58"/>
    </row>
    <row r="3749" spans="1:3" x14ac:dyDescent="0.25">
      <c r="C3749" s="58"/>
    </row>
    <row r="3750" spans="1:3" x14ac:dyDescent="0.25">
      <c r="C3750" s="58"/>
    </row>
    <row r="3751" spans="1:3" x14ac:dyDescent="0.25">
      <c r="C3751" s="58"/>
    </row>
    <row r="3752" spans="1:3" x14ac:dyDescent="0.25">
      <c r="C3752" s="58"/>
    </row>
    <row r="3753" spans="1:3" x14ac:dyDescent="0.25">
      <c r="C3753" s="58"/>
    </row>
    <row r="3754" spans="1:3" x14ac:dyDescent="0.25">
      <c r="A3754" s="59"/>
      <c r="C3754" s="58"/>
    </row>
    <row r="3755" spans="1:3" x14ac:dyDescent="0.25">
      <c r="C3755" s="58"/>
    </row>
    <row r="3756" spans="1:3" x14ac:dyDescent="0.25">
      <c r="C3756" s="58"/>
    </row>
    <row r="3757" spans="1:3" x14ac:dyDescent="0.25">
      <c r="C3757" s="58"/>
    </row>
    <row r="3758" spans="1:3" x14ac:dyDescent="0.25">
      <c r="C3758" s="58"/>
    </row>
    <row r="3759" spans="1:3" x14ac:dyDescent="0.25">
      <c r="C3759" s="58"/>
    </row>
    <row r="3760" spans="1:3" x14ac:dyDescent="0.25">
      <c r="C3760" s="58"/>
    </row>
    <row r="3761" spans="1:3" x14ac:dyDescent="0.25">
      <c r="C3761" s="58"/>
    </row>
    <row r="3762" spans="1:3" x14ac:dyDescent="0.25">
      <c r="C3762" s="58"/>
    </row>
    <row r="3763" spans="1:3" x14ac:dyDescent="0.25">
      <c r="C3763" s="58"/>
    </row>
    <row r="3764" spans="1:3" x14ac:dyDescent="0.25">
      <c r="C3764" s="58"/>
    </row>
    <row r="3765" spans="1:3" x14ac:dyDescent="0.25">
      <c r="C3765" s="58"/>
    </row>
    <row r="3766" spans="1:3" x14ac:dyDescent="0.25">
      <c r="C3766" s="58"/>
    </row>
    <row r="3767" spans="1:3" x14ac:dyDescent="0.25">
      <c r="C3767" s="58"/>
    </row>
    <row r="3768" spans="1:3" x14ac:dyDescent="0.25">
      <c r="C3768" s="58"/>
    </row>
    <row r="3769" spans="1:3" x14ac:dyDescent="0.25">
      <c r="C3769" s="58"/>
    </row>
    <row r="3770" spans="1:3" x14ac:dyDescent="0.25">
      <c r="C3770" s="58"/>
    </row>
    <row r="3771" spans="1:3" x14ac:dyDescent="0.25">
      <c r="C3771" s="58"/>
    </row>
    <row r="3772" spans="1:3" x14ac:dyDescent="0.25">
      <c r="C3772" s="58"/>
    </row>
    <row r="3773" spans="1:3" x14ac:dyDescent="0.25">
      <c r="A3773" s="59"/>
      <c r="C3773" s="58"/>
    </row>
    <row r="3774" spans="1:3" x14ac:dyDescent="0.25">
      <c r="C3774" s="58"/>
    </row>
    <row r="3775" spans="1:3" x14ac:dyDescent="0.25">
      <c r="C3775" s="58"/>
    </row>
    <row r="3776" spans="1:3" x14ac:dyDescent="0.25">
      <c r="C3776" s="58"/>
    </row>
    <row r="3777" spans="1:3" x14ac:dyDescent="0.25">
      <c r="C3777" s="58"/>
    </row>
    <row r="3778" spans="1:3" x14ac:dyDescent="0.25">
      <c r="C3778" s="58"/>
    </row>
    <row r="3779" spans="1:3" x14ac:dyDescent="0.25">
      <c r="C3779" s="58"/>
    </row>
    <row r="3780" spans="1:3" x14ac:dyDescent="0.25">
      <c r="C3780" s="58"/>
    </row>
    <row r="3781" spans="1:3" x14ac:dyDescent="0.25">
      <c r="C3781" s="58"/>
    </row>
    <row r="3782" spans="1:3" x14ac:dyDescent="0.25">
      <c r="C3782" s="58"/>
    </row>
    <row r="3783" spans="1:3" x14ac:dyDescent="0.25">
      <c r="C3783" s="58"/>
    </row>
    <row r="3784" spans="1:3" x14ac:dyDescent="0.25">
      <c r="C3784" s="58"/>
    </row>
    <row r="3785" spans="1:3" x14ac:dyDescent="0.25">
      <c r="C3785" s="58"/>
    </row>
    <row r="3786" spans="1:3" x14ac:dyDescent="0.25">
      <c r="C3786" s="58"/>
    </row>
    <row r="3787" spans="1:3" x14ac:dyDescent="0.25">
      <c r="C3787" s="58"/>
    </row>
    <row r="3788" spans="1:3" x14ac:dyDescent="0.25">
      <c r="C3788" s="58"/>
    </row>
    <row r="3789" spans="1:3" x14ac:dyDescent="0.25">
      <c r="C3789" s="58"/>
    </row>
    <row r="3790" spans="1:3" x14ac:dyDescent="0.25">
      <c r="C3790" s="58"/>
    </row>
    <row r="3791" spans="1:3" x14ac:dyDescent="0.25">
      <c r="C3791" s="58"/>
    </row>
    <row r="3792" spans="1:3" x14ac:dyDescent="0.25">
      <c r="A3792" s="59"/>
      <c r="C3792" s="58"/>
    </row>
    <row r="3793" spans="3:3" x14ac:dyDescent="0.25">
      <c r="C3793" s="58"/>
    </row>
    <row r="3794" spans="3:3" x14ac:dyDescent="0.25">
      <c r="C3794" s="58"/>
    </row>
    <row r="3795" spans="3:3" x14ac:dyDescent="0.25">
      <c r="C3795" s="58"/>
    </row>
    <row r="3796" spans="3:3" x14ac:dyDescent="0.25">
      <c r="C3796" s="58"/>
    </row>
    <row r="3797" spans="3:3" x14ac:dyDescent="0.25">
      <c r="C3797" s="58"/>
    </row>
    <row r="3798" spans="3:3" x14ac:dyDescent="0.25">
      <c r="C3798" s="58"/>
    </row>
    <row r="3799" spans="3:3" x14ac:dyDescent="0.25">
      <c r="C3799" s="58"/>
    </row>
    <row r="3800" spans="3:3" x14ac:dyDescent="0.25">
      <c r="C3800" s="58"/>
    </row>
    <row r="3801" spans="3:3" x14ac:dyDescent="0.25">
      <c r="C3801" s="58"/>
    </row>
    <row r="3802" spans="3:3" x14ac:dyDescent="0.25">
      <c r="C3802" s="58"/>
    </row>
    <row r="3803" spans="3:3" x14ac:dyDescent="0.25">
      <c r="C3803" s="58"/>
    </row>
    <row r="3804" spans="3:3" x14ac:dyDescent="0.25">
      <c r="C3804" s="58"/>
    </row>
    <row r="3805" spans="3:3" x14ac:dyDescent="0.25">
      <c r="C3805" s="58"/>
    </row>
    <row r="3806" spans="3:3" x14ac:dyDescent="0.25">
      <c r="C3806" s="58"/>
    </row>
    <row r="3807" spans="3:3" x14ac:dyDescent="0.25">
      <c r="C3807" s="58"/>
    </row>
    <row r="3808" spans="3:3" x14ac:dyDescent="0.25">
      <c r="C3808" s="58"/>
    </row>
    <row r="3809" spans="1:3" x14ac:dyDescent="0.25">
      <c r="C3809" s="58"/>
    </row>
    <row r="3810" spans="1:3" x14ac:dyDescent="0.25">
      <c r="C3810" s="58"/>
    </row>
    <row r="3811" spans="1:3" x14ac:dyDescent="0.25">
      <c r="A3811" s="59"/>
      <c r="C3811" s="58"/>
    </row>
    <row r="3812" spans="1:3" x14ac:dyDescent="0.25">
      <c r="C3812" s="58"/>
    </row>
    <row r="3813" spans="1:3" x14ac:dyDescent="0.25">
      <c r="C3813" s="58"/>
    </row>
    <row r="3814" spans="1:3" x14ac:dyDescent="0.25">
      <c r="C3814" s="58"/>
    </row>
    <row r="3815" spans="1:3" x14ac:dyDescent="0.25">
      <c r="C3815" s="58"/>
    </row>
    <row r="3816" spans="1:3" x14ac:dyDescent="0.25">
      <c r="C3816" s="58"/>
    </row>
    <row r="3817" spans="1:3" x14ac:dyDescent="0.25">
      <c r="C3817" s="58"/>
    </row>
    <row r="3818" spans="1:3" x14ac:dyDescent="0.25">
      <c r="C3818" s="58"/>
    </row>
    <row r="3819" spans="1:3" x14ac:dyDescent="0.25">
      <c r="C3819" s="58"/>
    </row>
    <row r="3820" spans="1:3" x14ac:dyDescent="0.25">
      <c r="C3820" s="58"/>
    </row>
    <row r="3821" spans="1:3" x14ac:dyDescent="0.25">
      <c r="C3821" s="58"/>
    </row>
    <row r="3822" spans="1:3" x14ac:dyDescent="0.25">
      <c r="C3822" s="58"/>
    </row>
    <row r="3823" spans="1:3" x14ac:dyDescent="0.25">
      <c r="C3823" s="58"/>
    </row>
    <row r="3824" spans="1:3" x14ac:dyDescent="0.25">
      <c r="C3824" s="58"/>
    </row>
    <row r="3825" spans="1:3" x14ac:dyDescent="0.25">
      <c r="C3825" s="58"/>
    </row>
    <row r="3826" spans="1:3" x14ac:dyDescent="0.25">
      <c r="C3826" s="58"/>
    </row>
    <row r="3827" spans="1:3" x14ac:dyDescent="0.25">
      <c r="C3827" s="58"/>
    </row>
    <row r="3828" spans="1:3" x14ac:dyDescent="0.25">
      <c r="C3828" s="58"/>
    </row>
    <row r="3829" spans="1:3" x14ac:dyDescent="0.25">
      <c r="C3829" s="58"/>
    </row>
    <row r="3830" spans="1:3" x14ac:dyDescent="0.25">
      <c r="A3830" s="59"/>
      <c r="C3830" s="58"/>
    </row>
    <row r="3831" spans="1:3" x14ac:dyDescent="0.25">
      <c r="C3831" s="58"/>
    </row>
    <row r="3832" spans="1:3" x14ac:dyDescent="0.25">
      <c r="C3832" s="58"/>
    </row>
    <row r="3833" spans="1:3" x14ac:dyDescent="0.25">
      <c r="C3833" s="58"/>
    </row>
    <row r="3834" spans="1:3" x14ac:dyDescent="0.25">
      <c r="C3834" s="58"/>
    </row>
    <row r="3835" spans="1:3" x14ac:dyDescent="0.25">
      <c r="C3835" s="58"/>
    </row>
    <row r="3836" spans="1:3" x14ac:dyDescent="0.25">
      <c r="C3836" s="58"/>
    </row>
    <row r="3837" spans="1:3" x14ac:dyDescent="0.25">
      <c r="C3837" s="58"/>
    </row>
    <row r="3838" spans="1:3" x14ac:dyDescent="0.25">
      <c r="C3838" s="58"/>
    </row>
    <row r="3839" spans="1:3" x14ac:dyDescent="0.25">
      <c r="C3839" s="58"/>
    </row>
    <row r="3840" spans="1:3" x14ac:dyDescent="0.25">
      <c r="C3840" s="58"/>
    </row>
    <row r="3841" spans="1:3" x14ac:dyDescent="0.25">
      <c r="C3841" s="58"/>
    </row>
    <row r="3842" spans="1:3" x14ac:dyDescent="0.25">
      <c r="C3842" s="58"/>
    </row>
    <row r="3843" spans="1:3" x14ac:dyDescent="0.25">
      <c r="C3843" s="58"/>
    </row>
    <row r="3844" spans="1:3" x14ac:dyDescent="0.25">
      <c r="C3844" s="58"/>
    </row>
    <row r="3845" spans="1:3" x14ac:dyDescent="0.25">
      <c r="C3845" s="58"/>
    </row>
    <row r="3846" spans="1:3" x14ac:dyDescent="0.25">
      <c r="C3846" s="58"/>
    </row>
    <row r="3847" spans="1:3" x14ac:dyDescent="0.25">
      <c r="C3847" s="58"/>
    </row>
    <row r="3848" spans="1:3" x14ac:dyDescent="0.25">
      <c r="C3848" s="58"/>
    </row>
    <row r="3849" spans="1:3" x14ac:dyDescent="0.25">
      <c r="A3849" s="59"/>
      <c r="C3849" s="58"/>
    </row>
    <row r="3850" spans="1:3" x14ac:dyDescent="0.25">
      <c r="C3850" s="58"/>
    </row>
    <row r="3851" spans="1:3" x14ac:dyDescent="0.25">
      <c r="C3851" s="58"/>
    </row>
    <row r="3852" spans="1:3" x14ac:dyDescent="0.25">
      <c r="C3852" s="58"/>
    </row>
    <row r="3853" spans="1:3" x14ac:dyDescent="0.25">
      <c r="C3853" s="58"/>
    </row>
    <row r="3854" spans="1:3" x14ac:dyDescent="0.25">
      <c r="C3854" s="58"/>
    </row>
    <row r="3855" spans="1:3" x14ac:dyDescent="0.25">
      <c r="C3855" s="58"/>
    </row>
    <row r="3856" spans="1:3" x14ac:dyDescent="0.25">
      <c r="C3856" s="58"/>
    </row>
    <row r="3857" spans="1:3" x14ac:dyDescent="0.25">
      <c r="C3857" s="58"/>
    </row>
    <row r="3858" spans="1:3" x14ac:dyDescent="0.25">
      <c r="C3858" s="58"/>
    </row>
    <row r="3859" spans="1:3" x14ac:dyDescent="0.25">
      <c r="C3859" s="58"/>
    </row>
    <row r="3860" spans="1:3" x14ac:dyDescent="0.25">
      <c r="C3860" s="58"/>
    </row>
    <row r="3861" spans="1:3" x14ac:dyDescent="0.25">
      <c r="C3861" s="58"/>
    </row>
    <row r="3862" spans="1:3" x14ac:dyDescent="0.25">
      <c r="C3862" s="58"/>
    </row>
    <row r="3863" spans="1:3" x14ac:dyDescent="0.25">
      <c r="C3863" s="58"/>
    </row>
    <row r="3864" spans="1:3" x14ac:dyDescent="0.25">
      <c r="C3864" s="58"/>
    </row>
    <row r="3865" spans="1:3" x14ac:dyDescent="0.25">
      <c r="C3865" s="58"/>
    </row>
    <row r="3866" spans="1:3" x14ac:dyDescent="0.25">
      <c r="C3866" s="58"/>
    </row>
    <row r="3867" spans="1:3" x14ac:dyDescent="0.25">
      <c r="C3867" s="58"/>
    </row>
    <row r="3868" spans="1:3" x14ac:dyDescent="0.25">
      <c r="A3868" s="59"/>
      <c r="C3868" s="58"/>
    </row>
    <row r="3869" spans="1:3" x14ac:dyDescent="0.25">
      <c r="C3869" s="58"/>
    </row>
    <row r="3870" spans="1:3" x14ac:dyDescent="0.25">
      <c r="C3870" s="58"/>
    </row>
    <row r="3871" spans="1:3" x14ac:dyDescent="0.25">
      <c r="C3871" s="58"/>
    </row>
    <row r="3872" spans="1:3" x14ac:dyDescent="0.25">
      <c r="C3872" s="58"/>
    </row>
    <row r="3873" spans="1:3" x14ac:dyDescent="0.25">
      <c r="C3873" s="58"/>
    </row>
    <row r="3874" spans="1:3" x14ac:dyDescent="0.25">
      <c r="C3874" s="58"/>
    </row>
    <row r="3875" spans="1:3" x14ac:dyDescent="0.25">
      <c r="C3875" s="58"/>
    </row>
    <row r="3876" spans="1:3" x14ac:dyDescent="0.25">
      <c r="C3876" s="58"/>
    </row>
    <row r="3877" spans="1:3" x14ac:dyDescent="0.25">
      <c r="C3877" s="58"/>
    </row>
    <row r="3878" spans="1:3" x14ac:dyDescent="0.25">
      <c r="C3878" s="58"/>
    </row>
    <row r="3879" spans="1:3" x14ac:dyDescent="0.25">
      <c r="C3879" s="58"/>
    </row>
    <row r="3880" spans="1:3" x14ac:dyDescent="0.25">
      <c r="C3880" s="58"/>
    </row>
    <row r="3881" spans="1:3" x14ac:dyDescent="0.25">
      <c r="C3881" s="58"/>
    </row>
    <row r="3882" spans="1:3" x14ac:dyDescent="0.25">
      <c r="C3882" s="58"/>
    </row>
    <row r="3883" spans="1:3" x14ac:dyDescent="0.25">
      <c r="C3883" s="58"/>
    </row>
    <row r="3884" spans="1:3" x14ac:dyDescent="0.25">
      <c r="C3884" s="58"/>
    </row>
    <row r="3885" spans="1:3" x14ac:dyDescent="0.25">
      <c r="C3885" s="58"/>
    </row>
    <row r="3886" spans="1:3" x14ac:dyDescent="0.25">
      <c r="C3886" s="58"/>
    </row>
    <row r="3887" spans="1:3" x14ac:dyDescent="0.25">
      <c r="A3887" s="59"/>
      <c r="C3887" s="58"/>
    </row>
    <row r="3888" spans="1:3" x14ac:dyDescent="0.25">
      <c r="C3888" s="58"/>
    </row>
    <row r="3889" spans="3:3" x14ac:dyDescent="0.25">
      <c r="C3889" s="58"/>
    </row>
    <row r="3890" spans="3:3" x14ac:dyDescent="0.25">
      <c r="C3890" s="58"/>
    </row>
    <row r="3891" spans="3:3" x14ac:dyDescent="0.25">
      <c r="C3891" s="58"/>
    </row>
    <row r="3892" spans="3:3" x14ac:dyDescent="0.25">
      <c r="C3892" s="58"/>
    </row>
    <row r="3893" spans="3:3" x14ac:dyDescent="0.25">
      <c r="C3893" s="58"/>
    </row>
    <row r="3894" spans="3:3" x14ac:dyDescent="0.25">
      <c r="C3894" s="58"/>
    </row>
    <row r="3895" spans="3:3" x14ac:dyDescent="0.25">
      <c r="C3895" s="58"/>
    </row>
    <row r="3896" spans="3:3" x14ac:dyDescent="0.25">
      <c r="C3896" s="58"/>
    </row>
    <row r="3897" spans="3:3" x14ac:dyDescent="0.25">
      <c r="C3897" s="58"/>
    </row>
    <row r="3898" spans="3:3" x14ac:dyDescent="0.25">
      <c r="C3898" s="58"/>
    </row>
    <row r="3899" spans="3:3" x14ac:dyDescent="0.25">
      <c r="C3899" s="58"/>
    </row>
    <row r="3900" spans="3:3" x14ac:dyDescent="0.25">
      <c r="C3900" s="58"/>
    </row>
    <row r="3901" spans="3:3" x14ac:dyDescent="0.25">
      <c r="C3901" s="58"/>
    </row>
    <row r="3902" spans="3:3" x14ac:dyDescent="0.25">
      <c r="C3902" s="58"/>
    </row>
    <row r="3903" spans="3:3" x14ac:dyDescent="0.25">
      <c r="C3903" s="58"/>
    </row>
    <row r="3904" spans="3:3" x14ac:dyDescent="0.25">
      <c r="C3904" s="58"/>
    </row>
    <row r="3905" spans="1:3" x14ac:dyDescent="0.25">
      <c r="C3905" s="58"/>
    </row>
    <row r="3906" spans="1:3" x14ac:dyDescent="0.25">
      <c r="A3906" s="59"/>
      <c r="C3906" s="58"/>
    </row>
    <row r="3907" spans="1:3" x14ac:dyDescent="0.25">
      <c r="C3907" s="58"/>
    </row>
    <row r="3908" spans="1:3" x14ac:dyDescent="0.25">
      <c r="C3908" s="58"/>
    </row>
    <row r="3909" spans="1:3" x14ac:dyDescent="0.25">
      <c r="C3909" s="58"/>
    </row>
    <row r="3910" spans="1:3" x14ac:dyDescent="0.25">
      <c r="C3910" s="58"/>
    </row>
    <row r="3911" spans="1:3" x14ac:dyDescent="0.25">
      <c r="C3911" s="58"/>
    </row>
    <row r="3912" spans="1:3" x14ac:dyDescent="0.25">
      <c r="C3912" s="58"/>
    </row>
    <row r="3913" spans="1:3" x14ac:dyDescent="0.25">
      <c r="C3913" s="58"/>
    </row>
    <row r="3914" spans="1:3" x14ac:dyDescent="0.25">
      <c r="C3914" s="58"/>
    </row>
    <row r="3915" spans="1:3" x14ac:dyDescent="0.25">
      <c r="C3915" s="58"/>
    </row>
    <row r="3916" spans="1:3" x14ac:dyDescent="0.25">
      <c r="C3916" s="58"/>
    </row>
    <row r="3917" spans="1:3" x14ac:dyDescent="0.25">
      <c r="C3917" s="58"/>
    </row>
    <row r="3918" spans="1:3" x14ac:dyDescent="0.25">
      <c r="C3918" s="58"/>
    </row>
    <row r="3919" spans="1:3" x14ac:dyDescent="0.25">
      <c r="C3919" s="58"/>
    </row>
    <row r="3920" spans="1:3" x14ac:dyDescent="0.25">
      <c r="C3920" s="58"/>
    </row>
    <row r="3921" spans="1:3" x14ac:dyDescent="0.25">
      <c r="C3921" s="58"/>
    </row>
    <row r="3922" spans="1:3" x14ac:dyDescent="0.25">
      <c r="C3922" s="58"/>
    </row>
    <row r="3923" spans="1:3" x14ac:dyDescent="0.25">
      <c r="C3923" s="58"/>
    </row>
    <row r="3924" spans="1:3" x14ac:dyDescent="0.25">
      <c r="C3924" s="58"/>
    </row>
    <row r="3925" spans="1:3" x14ac:dyDescent="0.25">
      <c r="A3925" s="59"/>
      <c r="C3925" s="58"/>
    </row>
    <row r="3926" spans="1:3" x14ac:dyDescent="0.25">
      <c r="C3926" s="58"/>
    </row>
    <row r="3927" spans="1:3" x14ac:dyDescent="0.25">
      <c r="C3927" s="58"/>
    </row>
    <row r="3928" spans="1:3" x14ac:dyDescent="0.25">
      <c r="C3928" s="58"/>
    </row>
    <row r="3929" spans="1:3" x14ac:dyDescent="0.25">
      <c r="C3929" s="58"/>
    </row>
    <row r="3930" spans="1:3" x14ac:dyDescent="0.25">
      <c r="C3930" s="58"/>
    </row>
    <row r="3931" spans="1:3" x14ac:dyDescent="0.25">
      <c r="C3931" s="58"/>
    </row>
    <row r="3932" spans="1:3" x14ac:dyDescent="0.25">
      <c r="C3932" s="58"/>
    </row>
    <row r="3933" spans="1:3" x14ac:dyDescent="0.25">
      <c r="C3933" s="58"/>
    </row>
    <row r="3934" spans="1:3" x14ac:dyDescent="0.25">
      <c r="C3934" s="58"/>
    </row>
    <row r="3935" spans="1:3" x14ac:dyDescent="0.25">
      <c r="C3935" s="58"/>
    </row>
    <row r="3936" spans="1:3" x14ac:dyDescent="0.25">
      <c r="C3936" s="58"/>
    </row>
    <row r="3937" spans="1:3" x14ac:dyDescent="0.25">
      <c r="C3937" s="58"/>
    </row>
    <row r="3938" spans="1:3" x14ac:dyDescent="0.25">
      <c r="C3938" s="58"/>
    </row>
    <row r="3939" spans="1:3" x14ac:dyDescent="0.25">
      <c r="C3939" s="58"/>
    </row>
    <row r="3940" spans="1:3" x14ac:dyDescent="0.25">
      <c r="C3940" s="58"/>
    </row>
    <row r="3941" spans="1:3" x14ac:dyDescent="0.25">
      <c r="C3941" s="58"/>
    </row>
    <row r="3942" spans="1:3" x14ac:dyDescent="0.25">
      <c r="C3942" s="58"/>
    </row>
    <row r="3943" spans="1:3" x14ac:dyDescent="0.25">
      <c r="C3943" s="58"/>
    </row>
    <row r="3944" spans="1:3" x14ac:dyDescent="0.25">
      <c r="A3944" s="59"/>
      <c r="C3944" s="58"/>
    </row>
    <row r="3945" spans="1:3" x14ac:dyDescent="0.25">
      <c r="C3945" s="58"/>
    </row>
    <row r="3946" spans="1:3" x14ac:dyDescent="0.25">
      <c r="C3946" s="58"/>
    </row>
    <row r="3947" spans="1:3" x14ac:dyDescent="0.25">
      <c r="C3947" s="58"/>
    </row>
    <row r="3948" spans="1:3" x14ac:dyDescent="0.25">
      <c r="C3948" s="58"/>
    </row>
    <row r="3949" spans="1:3" x14ac:dyDescent="0.25">
      <c r="C3949" s="58"/>
    </row>
    <row r="3950" spans="1:3" x14ac:dyDescent="0.25">
      <c r="C3950" s="58"/>
    </row>
    <row r="3951" spans="1:3" x14ac:dyDescent="0.25">
      <c r="C3951" s="58"/>
    </row>
    <row r="3952" spans="1:3" x14ac:dyDescent="0.25">
      <c r="C3952" s="58"/>
    </row>
    <row r="3953" spans="1:3" x14ac:dyDescent="0.25">
      <c r="C3953" s="58"/>
    </row>
    <row r="3954" spans="1:3" x14ac:dyDescent="0.25">
      <c r="C3954" s="58"/>
    </row>
    <row r="3955" spans="1:3" x14ac:dyDescent="0.25">
      <c r="C3955" s="58"/>
    </row>
    <row r="3956" spans="1:3" x14ac:dyDescent="0.25">
      <c r="C3956" s="58"/>
    </row>
    <row r="3957" spans="1:3" x14ac:dyDescent="0.25">
      <c r="C3957" s="58"/>
    </row>
    <row r="3958" spans="1:3" x14ac:dyDescent="0.25">
      <c r="C3958" s="58"/>
    </row>
    <row r="3959" spans="1:3" x14ac:dyDescent="0.25">
      <c r="C3959" s="58"/>
    </row>
    <row r="3960" spans="1:3" x14ac:dyDescent="0.25">
      <c r="C3960" s="58"/>
    </row>
    <row r="3961" spans="1:3" x14ac:dyDescent="0.25">
      <c r="C3961" s="58"/>
    </row>
    <row r="3962" spans="1:3" x14ac:dyDescent="0.25">
      <c r="C3962" s="58"/>
    </row>
    <row r="3963" spans="1:3" x14ac:dyDescent="0.25">
      <c r="A3963" s="59"/>
      <c r="C3963" s="58"/>
    </row>
    <row r="3964" spans="1:3" x14ac:dyDescent="0.25">
      <c r="C3964" s="58"/>
    </row>
    <row r="3965" spans="1:3" x14ac:dyDescent="0.25">
      <c r="C3965" s="58"/>
    </row>
    <row r="3966" spans="1:3" x14ac:dyDescent="0.25">
      <c r="C3966" s="58"/>
    </row>
    <row r="3967" spans="1:3" x14ac:dyDescent="0.25">
      <c r="C3967" s="58"/>
    </row>
    <row r="3968" spans="1:3" x14ac:dyDescent="0.25">
      <c r="C3968" s="58"/>
    </row>
    <row r="3969" spans="1:3" x14ac:dyDescent="0.25">
      <c r="C3969" s="58"/>
    </row>
    <row r="3970" spans="1:3" x14ac:dyDescent="0.25">
      <c r="C3970" s="58"/>
    </row>
    <row r="3971" spans="1:3" x14ac:dyDescent="0.25">
      <c r="C3971" s="58"/>
    </row>
    <row r="3972" spans="1:3" x14ac:dyDescent="0.25">
      <c r="C3972" s="58"/>
    </row>
    <row r="3973" spans="1:3" x14ac:dyDescent="0.25">
      <c r="C3973" s="58"/>
    </row>
    <row r="3974" spans="1:3" x14ac:dyDescent="0.25">
      <c r="C3974" s="58"/>
    </row>
    <row r="3975" spans="1:3" x14ac:dyDescent="0.25">
      <c r="C3975" s="58"/>
    </row>
    <row r="3976" spans="1:3" x14ac:dyDescent="0.25">
      <c r="C3976" s="58"/>
    </row>
    <row r="3977" spans="1:3" x14ac:dyDescent="0.25">
      <c r="C3977" s="58"/>
    </row>
    <row r="3978" spans="1:3" x14ac:dyDescent="0.25">
      <c r="C3978" s="58"/>
    </row>
    <row r="3979" spans="1:3" x14ac:dyDescent="0.25">
      <c r="C3979" s="58"/>
    </row>
    <row r="3980" spans="1:3" x14ac:dyDescent="0.25">
      <c r="C3980" s="58"/>
    </row>
    <row r="3981" spans="1:3" x14ac:dyDescent="0.25">
      <c r="C3981" s="58"/>
    </row>
    <row r="3982" spans="1:3" x14ac:dyDescent="0.25">
      <c r="A3982" s="59"/>
      <c r="C3982" s="58"/>
    </row>
    <row r="3983" spans="1:3" x14ac:dyDescent="0.25">
      <c r="C3983" s="58"/>
    </row>
    <row r="3984" spans="1:3" x14ac:dyDescent="0.25">
      <c r="C3984" s="58"/>
    </row>
    <row r="3985" spans="3:3" x14ac:dyDescent="0.25">
      <c r="C3985" s="58"/>
    </row>
    <row r="3986" spans="3:3" x14ac:dyDescent="0.25">
      <c r="C3986" s="58"/>
    </row>
    <row r="3987" spans="3:3" x14ac:dyDescent="0.25">
      <c r="C3987" s="58"/>
    </row>
    <row r="3988" spans="3:3" x14ac:dyDescent="0.25">
      <c r="C3988" s="58"/>
    </row>
    <row r="3989" spans="3:3" x14ac:dyDescent="0.25">
      <c r="C3989" s="58"/>
    </row>
    <row r="3990" spans="3:3" x14ac:dyDescent="0.25">
      <c r="C3990" s="58"/>
    </row>
    <row r="3991" spans="3:3" x14ac:dyDescent="0.25">
      <c r="C3991" s="58"/>
    </row>
    <row r="3992" spans="3:3" x14ac:dyDescent="0.25">
      <c r="C3992" s="58"/>
    </row>
    <row r="3993" spans="3:3" x14ac:dyDescent="0.25">
      <c r="C3993" s="58"/>
    </row>
    <row r="3994" spans="3:3" x14ac:dyDescent="0.25">
      <c r="C3994" s="58"/>
    </row>
    <row r="3995" spans="3:3" x14ac:dyDescent="0.25">
      <c r="C3995" s="58"/>
    </row>
    <row r="3996" spans="3:3" x14ac:dyDescent="0.25">
      <c r="C3996" s="58"/>
    </row>
    <row r="3997" spans="3:3" x14ac:dyDescent="0.25">
      <c r="C3997" s="58"/>
    </row>
    <row r="3998" spans="3:3" x14ac:dyDescent="0.25">
      <c r="C3998" s="58"/>
    </row>
    <row r="3999" spans="3:3" x14ac:dyDescent="0.25">
      <c r="C3999" s="58"/>
    </row>
    <row r="4000" spans="3:3" x14ac:dyDescent="0.25">
      <c r="C4000" s="58"/>
    </row>
    <row r="4001" spans="1:3" x14ac:dyDescent="0.25">
      <c r="A4001" s="59"/>
      <c r="C4001" s="58"/>
    </row>
    <row r="4002" spans="1:3" x14ac:dyDescent="0.25">
      <c r="C4002" s="58"/>
    </row>
    <row r="4003" spans="1:3" x14ac:dyDescent="0.25">
      <c r="C4003" s="58"/>
    </row>
    <row r="4004" spans="1:3" x14ac:dyDescent="0.25">
      <c r="C4004" s="58"/>
    </row>
    <row r="4005" spans="1:3" x14ac:dyDescent="0.25">
      <c r="C4005" s="58"/>
    </row>
    <row r="4006" spans="1:3" x14ac:dyDescent="0.25">
      <c r="C4006" s="58"/>
    </row>
    <row r="4007" spans="1:3" x14ac:dyDescent="0.25">
      <c r="C4007" s="58"/>
    </row>
    <row r="4008" spans="1:3" x14ac:dyDescent="0.25">
      <c r="C4008" s="58"/>
    </row>
    <row r="4009" spans="1:3" x14ac:dyDescent="0.25">
      <c r="C4009" s="58"/>
    </row>
    <row r="4010" spans="1:3" x14ac:dyDescent="0.25">
      <c r="C4010" s="58"/>
    </row>
    <row r="4011" spans="1:3" x14ac:dyDescent="0.25">
      <c r="C4011" s="58"/>
    </row>
    <row r="4012" spans="1:3" x14ac:dyDescent="0.25">
      <c r="C4012" s="58"/>
    </row>
    <row r="4013" spans="1:3" x14ac:dyDescent="0.25">
      <c r="C4013" s="58"/>
    </row>
    <row r="4014" spans="1:3" x14ac:dyDescent="0.25">
      <c r="C4014" s="58"/>
    </row>
    <row r="4015" spans="1:3" x14ac:dyDescent="0.25">
      <c r="C4015" s="58"/>
    </row>
    <row r="4016" spans="1:3" x14ac:dyDescent="0.25">
      <c r="C4016" s="58"/>
    </row>
    <row r="4017" spans="1:3" x14ac:dyDescent="0.25">
      <c r="C4017" s="58"/>
    </row>
    <row r="4018" spans="1:3" x14ac:dyDescent="0.25">
      <c r="C4018" s="58"/>
    </row>
    <row r="4019" spans="1:3" x14ac:dyDescent="0.25">
      <c r="C4019" s="58"/>
    </row>
    <row r="4020" spans="1:3" x14ac:dyDescent="0.25">
      <c r="A4020" s="59"/>
      <c r="C4020" s="58"/>
    </row>
    <row r="4021" spans="1:3" x14ac:dyDescent="0.25">
      <c r="C4021" s="58"/>
    </row>
    <row r="4022" spans="1:3" x14ac:dyDescent="0.25">
      <c r="C4022" s="58"/>
    </row>
    <row r="4023" spans="1:3" x14ac:dyDescent="0.25">
      <c r="C4023" s="58"/>
    </row>
    <row r="4024" spans="1:3" x14ac:dyDescent="0.25">
      <c r="C4024" s="58"/>
    </row>
    <row r="4025" spans="1:3" x14ac:dyDescent="0.25">
      <c r="C4025" s="58"/>
    </row>
    <row r="4026" spans="1:3" x14ac:dyDescent="0.25">
      <c r="C4026" s="58"/>
    </row>
    <row r="4027" spans="1:3" x14ac:dyDescent="0.25">
      <c r="C4027" s="58"/>
    </row>
    <row r="4028" spans="1:3" x14ac:dyDescent="0.25">
      <c r="C4028" s="58"/>
    </row>
    <row r="4029" spans="1:3" x14ac:dyDescent="0.25">
      <c r="C4029" s="58"/>
    </row>
    <row r="4030" spans="1:3" x14ac:dyDescent="0.25">
      <c r="C4030" s="58"/>
    </row>
    <row r="4031" spans="1:3" x14ac:dyDescent="0.25">
      <c r="C4031" s="58"/>
    </row>
    <row r="4032" spans="1:3" x14ac:dyDescent="0.25">
      <c r="C4032" s="58"/>
    </row>
    <row r="4033" spans="1:3" x14ac:dyDescent="0.25">
      <c r="C4033" s="58"/>
    </row>
    <row r="4034" spans="1:3" x14ac:dyDescent="0.25">
      <c r="C4034" s="58"/>
    </row>
    <row r="4035" spans="1:3" x14ac:dyDescent="0.25">
      <c r="C4035" s="58"/>
    </row>
    <row r="4036" spans="1:3" x14ac:dyDescent="0.25">
      <c r="C4036" s="58"/>
    </row>
    <row r="4037" spans="1:3" x14ac:dyDescent="0.25">
      <c r="C4037" s="58"/>
    </row>
    <row r="4038" spans="1:3" x14ac:dyDescent="0.25">
      <c r="C4038" s="58"/>
    </row>
    <row r="4039" spans="1:3" x14ac:dyDescent="0.25">
      <c r="A4039" s="59"/>
      <c r="C4039" s="58"/>
    </row>
    <row r="4040" spans="1:3" x14ac:dyDescent="0.25">
      <c r="C4040" s="58"/>
    </row>
    <row r="4041" spans="1:3" x14ac:dyDescent="0.25">
      <c r="C4041" s="58"/>
    </row>
    <row r="4042" spans="1:3" x14ac:dyDescent="0.25">
      <c r="C4042" s="58"/>
    </row>
    <row r="4043" spans="1:3" x14ac:dyDescent="0.25">
      <c r="C4043" s="58"/>
    </row>
    <row r="4044" spans="1:3" x14ac:dyDescent="0.25">
      <c r="C4044" s="58"/>
    </row>
    <row r="4045" spans="1:3" x14ac:dyDescent="0.25">
      <c r="C4045" s="58"/>
    </row>
    <row r="4046" spans="1:3" x14ac:dyDescent="0.25">
      <c r="C4046" s="58"/>
    </row>
    <row r="4047" spans="1:3" x14ac:dyDescent="0.25">
      <c r="C4047" s="58"/>
    </row>
    <row r="4048" spans="1:3" x14ac:dyDescent="0.25">
      <c r="C4048" s="58"/>
    </row>
    <row r="4049" spans="1:3" x14ac:dyDescent="0.25">
      <c r="C4049" s="58"/>
    </row>
    <row r="4050" spans="1:3" x14ac:dyDescent="0.25">
      <c r="C4050" s="58"/>
    </row>
    <row r="4051" spans="1:3" x14ac:dyDescent="0.25">
      <c r="C4051" s="58"/>
    </row>
    <row r="4052" spans="1:3" x14ac:dyDescent="0.25">
      <c r="C4052" s="58"/>
    </row>
    <row r="4053" spans="1:3" x14ac:dyDescent="0.25">
      <c r="C4053" s="58"/>
    </row>
    <row r="4054" spans="1:3" x14ac:dyDescent="0.25">
      <c r="C4054" s="58"/>
    </row>
    <row r="4055" spans="1:3" x14ac:dyDescent="0.25">
      <c r="C4055" s="58"/>
    </row>
    <row r="4056" spans="1:3" x14ac:dyDescent="0.25">
      <c r="C4056" s="58"/>
    </row>
    <row r="4057" spans="1:3" x14ac:dyDescent="0.25">
      <c r="C4057" s="58"/>
    </row>
    <row r="4058" spans="1:3" x14ac:dyDescent="0.25">
      <c r="A4058" s="59"/>
      <c r="C4058" s="58"/>
    </row>
    <row r="4059" spans="1:3" x14ac:dyDescent="0.25">
      <c r="C4059" s="58"/>
    </row>
    <row r="4060" spans="1:3" x14ac:dyDescent="0.25">
      <c r="C4060" s="58"/>
    </row>
    <row r="4061" spans="1:3" x14ac:dyDescent="0.25">
      <c r="C4061" s="58"/>
    </row>
    <row r="4062" spans="1:3" x14ac:dyDescent="0.25">
      <c r="C4062" s="58"/>
    </row>
    <row r="4063" spans="1:3" x14ac:dyDescent="0.25">
      <c r="C4063" s="58"/>
    </row>
    <row r="4064" spans="1:3" x14ac:dyDescent="0.25">
      <c r="C4064" s="58"/>
    </row>
    <row r="4065" spans="1:3" x14ac:dyDescent="0.25">
      <c r="C4065" s="58"/>
    </row>
    <row r="4066" spans="1:3" x14ac:dyDescent="0.25">
      <c r="C4066" s="58"/>
    </row>
    <row r="4067" spans="1:3" x14ac:dyDescent="0.25">
      <c r="C4067" s="58"/>
    </row>
    <row r="4068" spans="1:3" x14ac:dyDescent="0.25">
      <c r="C4068" s="58"/>
    </row>
    <row r="4069" spans="1:3" x14ac:dyDescent="0.25">
      <c r="C4069" s="58"/>
    </row>
    <row r="4070" spans="1:3" x14ac:dyDescent="0.25">
      <c r="C4070" s="58"/>
    </row>
    <row r="4071" spans="1:3" x14ac:dyDescent="0.25">
      <c r="C4071" s="58"/>
    </row>
    <row r="4072" spans="1:3" x14ac:dyDescent="0.25">
      <c r="C4072" s="58"/>
    </row>
    <row r="4073" spans="1:3" x14ac:dyDescent="0.25">
      <c r="C4073" s="58"/>
    </row>
    <row r="4074" spans="1:3" x14ac:dyDescent="0.25">
      <c r="C4074" s="58"/>
    </row>
    <row r="4075" spans="1:3" x14ac:dyDescent="0.25">
      <c r="C4075" s="58"/>
    </row>
    <row r="4076" spans="1:3" x14ac:dyDescent="0.25">
      <c r="C4076" s="58"/>
    </row>
    <row r="4077" spans="1:3" x14ac:dyDescent="0.25">
      <c r="A4077" s="59"/>
      <c r="C4077" s="58"/>
    </row>
    <row r="4078" spans="1:3" x14ac:dyDescent="0.25">
      <c r="C4078" s="58"/>
    </row>
    <row r="4079" spans="1:3" x14ac:dyDescent="0.25">
      <c r="C4079" s="58"/>
    </row>
    <row r="4080" spans="1:3" x14ac:dyDescent="0.25">
      <c r="C4080" s="58"/>
    </row>
    <row r="4081" spans="1:3" x14ac:dyDescent="0.25">
      <c r="C4081" s="58"/>
    </row>
    <row r="4082" spans="1:3" x14ac:dyDescent="0.25">
      <c r="C4082" s="58"/>
    </row>
    <row r="4083" spans="1:3" x14ac:dyDescent="0.25">
      <c r="C4083" s="58"/>
    </row>
    <row r="4084" spans="1:3" x14ac:dyDescent="0.25">
      <c r="C4084" s="58"/>
    </row>
    <row r="4085" spans="1:3" x14ac:dyDescent="0.25">
      <c r="C4085" s="58"/>
    </row>
    <row r="4086" spans="1:3" x14ac:dyDescent="0.25">
      <c r="C4086" s="58"/>
    </row>
    <row r="4087" spans="1:3" x14ac:dyDescent="0.25">
      <c r="C4087" s="58"/>
    </row>
    <row r="4088" spans="1:3" x14ac:dyDescent="0.25">
      <c r="C4088" s="58"/>
    </row>
    <row r="4089" spans="1:3" x14ac:dyDescent="0.25">
      <c r="C4089" s="58"/>
    </row>
    <row r="4090" spans="1:3" x14ac:dyDescent="0.25">
      <c r="C4090" s="58"/>
    </row>
    <row r="4091" spans="1:3" x14ac:dyDescent="0.25">
      <c r="C4091" s="58"/>
    </row>
    <row r="4092" spans="1:3" x14ac:dyDescent="0.25">
      <c r="C4092" s="58"/>
    </row>
    <row r="4093" spans="1:3" x14ac:dyDescent="0.25">
      <c r="C4093" s="58"/>
    </row>
    <row r="4094" spans="1:3" x14ac:dyDescent="0.25">
      <c r="C4094" s="58"/>
    </row>
    <row r="4095" spans="1:3" x14ac:dyDescent="0.25">
      <c r="C4095" s="58"/>
    </row>
    <row r="4096" spans="1:3" x14ac:dyDescent="0.25">
      <c r="A4096" s="59"/>
      <c r="C4096" s="58"/>
    </row>
    <row r="4097" spans="3:3" x14ac:dyDescent="0.25">
      <c r="C4097" s="58"/>
    </row>
    <row r="4098" spans="3:3" x14ac:dyDescent="0.25">
      <c r="C4098" s="58"/>
    </row>
    <row r="4099" spans="3:3" x14ac:dyDescent="0.25">
      <c r="C4099" s="58"/>
    </row>
    <row r="4100" spans="3:3" x14ac:dyDescent="0.25">
      <c r="C4100" s="58"/>
    </row>
    <row r="4101" spans="3:3" x14ac:dyDescent="0.25">
      <c r="C4101" s="58"/>
    </row>
    <row r="4102" spans="3:3" x14ac:dyDescent="0.25">
      <c r="C4102" s="58"/>
    </row>
    <row r="4103" spans="3:3" x14ac:dyDescent="0.25">
      <c r="C4103" s="58"/>
    </row>
    <row r="4104" spans="3:3" x14ac:dyDescent="0.25">
      <c r="C4104" s="58"/>
    </row>
    <row r="4105" spans="3:3" x14ac:dyDescent="0.25">
      <c r="C4105" s="58"/>
    </row>
    <row r="4106" spans="3:3" x14ac:dyDescent="0.25">
      <c r="C4106" s="58"/>
    </row>
    <row r="4107" spans="3:3" x14ac:dyDescent="0.25">
      <c r="C4107" s="58"/>
    </row>
    <row r="4108" spans="3:3" x14ac:dyDescent="0.25">
      <c r="C4108" s="58"/>
    </row>
    <row r="4109" spans="3:3" x14ac:dyDescent="0.25">
      <c r="C4109" s="58"/>
    </row>
    <row r="4110" spans="3:3" x14ac:dyDescent="0.25">
      <c r="C4110" s="58"/>
    </row>
    <row r="4111" spans="3:3" x14ac:dyDescent="0.25">
      <c r="C4111" s="58"/>
    </row>
    <row r="4112" spans="3:3" x14ac:dyDescent="0.25">
      <c r="C4112" s="58"/>
    </row>
    <row r="4113" spans="1:3" x14ac:dyDescent="0.25">
      <c r="C4113" s="58"/>
    </row>
    <row r="4114" spans="1:3" x14ac:dyDescent="0.25">
      <c r="C4114" s="58"/>
    </row>
    <row r="4115" spans="1:3" x14ac:dyDescent="0.25">
      <c r="A4115" s="59"/>
      <c r="C4115" s="58"/>
    </row>
    <row r="4116" spans="1:3" x14ac:dyDescent="0.25">
      <c r="C4116" s="58"/>
    </row>
    <row r="4117" spans="1:3" x14ac:dyDescent="0.25">
      <c r="C4117" s="58"/>
    </row>
    <row r="4118" spans="1:3" x14ac:dyDescent="0.25">
      <c r="C4118" s="58"/>
    </row>
    <row r="4119" spans="1:3" x14ac:dyDescent="0.25">
      <c r="C4119" s="58"/>
    </row>
    <row r="4120" spans="1:3" x14ac:dyDescent="0.25">
      <c r="C4120" s="58"/>
    </row>
    <row r="4121" spans="1:3" x14ac:dyDescent="0.25">
      <c r="C4121" s="58"/>
    </row>
    <row r="4122" spans="1:3" x14ac:dyDescent="0.25">
      <c r="C4122" s="58"/>
    </row>
    <row r="4123" spans="1:3" x14ac:dyDescent="0.25">
      <c r="C4123" s="58"/>
    </row>
    <row r="4124" spans="1:3" x14ac:dyDescent="0.25">
      <c r="C4124" s="58"/>
    </row>
    <row r="4125" spans="1:3" x14ac:dyDescent="0.25">
      <c r="C4125" s="58"/>
    </row>
    <row r="4126" spans="1:3" x14ac:dyDescent="0.25">
      <c r="C4126" s="58"/>
    </row>
    <row r="4127" spans="1:3" x14ac:dyDescent="0.25">
      <c r="C4127" s="58"/>
    </row>
    <row r="4128" spans="1:3" x14ac:dyDescent="0.25">
      <c r="C4128" s="58"/>
    </row>
    <row r="4129" spans="1:3" x14ac:dyDescent="0.25">
      <c r="C4129" s="58"/>
    </row>
    <row r="4130" spans="1:3" x14ac:dyDescent="0.25">
      <c r="C4130" s="58"/>
    </row>
    <row r="4131" spans="1:3" x14ac:dyDescent="0.25">
      <c r="C4131" s="58"/>
    </row>
    <row r="4132" spans="1:3" x14ac:dyDescent="0.25">
      <c r="C4132" s="58"/>
    </row>
    <row r="4133" spans="1:3" x14ac:dyDescent="0.25">
      <c r="C4133" s="58"/>
    </row>
    <row r="4134" spans="1:3" x14ac:dyDescent="0.25">
      <c r="A4134" s="59"/>
      <c r="C4134" s="58"/>
    </row>
    <row r="4135" spans="1:3" x14ac:dyDescent="0.25">
      <c r="C4135" s="58"/>
    </row>
    <row r="4136" spans="1:3" x14ac:dyDescent="0.25">
      <c r="C4136" s="58"/>
    </row>
    <row r="4137" spans="1:3" x14ac:dyDescent="0.25">
      <c r="C4137" s="58"/>
    </row>
    <row r="4138" spans="1:3" x14ac:dyDescent="0.25">
      <c r="C4138" s="58"/>
    </row>
    <row r="4139" spans="1:3" x14ac:dyDescent="0.25">
      <c r="C4139" s="58"/>
    </row>
    <row r="4140" spans="1:3" x14ac:dyDescent="0.25">
      <c r="C4140" s="58"/>
    </row>
    <row r="4141" spans="1:3" x14ac:dyDescent="0.25">
      <c r="C4141" s="58"/>
    </row>
    <row r="4142" spans="1:3" x14ac:dyDescent="0.25">
      <c r="C4142" s="58"/>
    </row>
    <row r="4143" spans="1:3" x14ac:dyDescent="0.25">
      <c r="C4143" s="58"/>
    </row>
    <row r="4144" spans="1:3" x14ac:dyDescent="0.25">
      <c r="C4144" s="58"/>
    </row>
    <row r="4145" spans="1:3" x14ac:dyDescent="0.25">
      <c r="C4145" s="58"/>
    </row>
    <row r="4146" spans="1:3" x14ac:dyDescent="0.25">
      <c r="C4146" s="58"/>
    </row>
    <row r="4147" spans="1:3" x14ac:dyDescent="0.25">
      <c r="C4147" s="58"/>
    </row>
    <row r="4148" spans="1:3" x14ac:dyDescent="0.25">
      <c r="C4148" s="58"/>
    </row>
    <row r="4149" spans="1:3" x14ac:dyDescent="0.25">
      <c r="C4149" s="58"/>
    </row>
    <row r="4150" spans="1:3" x14ac:dyDescent="0.25">
      <c r="C4150" s="58"/>
    </row>
    <row r="4151" spans="1:3" x14ac:dyDescent="0.25">
      <c r="C4151" s="58"/>
    </row>
    <row r="4152" spans="1:3" x14ac:dyDescent="0.25">
      <c r="C4152" s="58"/>
    </row>
    <row r="4153" spans="1:3" x14ac:dyDescent="0.25">
      <c r="A4153" s="59"/>
      <c r="C4153" s="58"/>
    </row>
    <row r="4154" spans="1:3" x14ac:dyDescent="0.25">
      <c r="C4154" s="58"/>
    </row>
    <row r="4155" spans="1:3" x14ac:dyDescent="0.25">
      <c r="C4155" s="58"/>
    </row>
    <row r="4156" spans="1:3" x14ac:dyDescent="0.25">
      <c r="C4156" s="58"/>
    </row>
    <row r="4157" spans="1:3" x14ac:dyDescent="0.25">
      <c r="C4157" s="58"/>
    </row>
    <row r="4158" spans="1:3" x14ac:dyDescent="0.25">
      <c r="C4158" s="58"/>
    </row>
    <row r="4159" spans="1:3" x14ac:dyDescent="0.25">
      <c r="C4159" s="58"/>
    </row>
    <row r="4160" spans="1:3" x14ac:dyDescent="0.25">
      <c r="C4160" s="58"/>
    </row>
    <row r="4161" spans="1:3" x14ac:dyDescent="0.25">
      <c r="C4161" s="58"/>
    </row>
    <row r="4162" spans="1:3" x14ac:dyDescent="0.25">
      <c r="C4162" s="58"/>
    </row>
    <row r="4163" spans="1:3" x14ac:dyDescent="0.25">
      <c r="C4163" s="58"/>
    </row>
    <row r="4164" spans="1:3" x14ac:dyDescent="0.25">
      <c r="C4164" s="58"/>
    </row>
    <row r="4165" spans="1:3" x14ac:dyDescent="0.25">
      <c r="C4165" s="58"/>
    </row>
    <row r="4166" spans="1:3" x14ac:dyDescent="0.25">
      <c r="C4166" s="58"/>
    </row>
    <row r="4167" spans="1:3" x14ac:dyDescent="0.25">
      <c r="C4167" s="58"/>
    </row>
    <row r="4168" spans="1:3" x14ac:dyDescent="0.25">
      <c r="C4168" s="58"/>
    </row>
    <row r="4169" spans="1:3" x14ac:dyDescent="0.25">
      <c r="C4169" s="58"/>
    </row>
    <row r="4170" spans="1:3" x14ac:dyDescent="0.25">
      <c r="C4170" s="58"/>
    </row>
    <row r="4171" spans="1:3" x14ac:dyDescent="0.25">
      <c r="C4171" s="58"/>
    </row>
    <row r="4172" spans="1:3" x14ac:dyDescent="0.25">
      <c r="A4172" s="59"/>
      <c r="C4172" s="58"/>
    </row>
    <row r="4173" spans="1:3" x14ac:dyDescent="0.25">
      <c r="C4173" s="58"/>
    </row>
    <row r="4174" spans="1:3" x14ac:dyDescent="0.25">
      <c r="C4174" s="58"/>
    </row>
    <row r="4175" spans="1:3" x14ac:dyDescent="0.25">
      <c r="C4175" s="58"/>
    </row>
    <row r="4176" spans="1:3" x14ac:dyDescent="0.25">
      <c r="C4176" s="58"/>
    </row>
    <row r="4177" spans="1:3" x14ac:dyDescent="0.25">
      <c r="C4177" s="58"/>
    </row>
    <row r="4178" spans="1:3" x14ac:dyDescent="0.25">
      <c r="C4178" s="58"/>
    </row>
    <row r="4179" spans="1:3" x14ac:dyDescent="0.25">
      <c r="C4179" s="58"/>
    </row>
    <row r="4180" spans="1:3" x14ac:dyDescent="0.25">
      <c r="C4180" s="58"/>
    </row>
    <row r="4181" spans="1:3" x14ac:dyDescent="0.25">
      <c r="C4181" s="58"/>
    </row>
    <row r="4182" spans="1:3" x14ac:dyDescent="0.25">
      <c r="C4182" s="58"/>
    </row>
    <row r="4183" spans="1:3" x14ac:dyDescent="0.25">
      <c r="C4183" s="58"/>
    </row>
    <row r="4184" spans="1:3" x14ac:dyDescent="0.25">
      <c r="C4184" s="58"/>
    </row>
    <row r="4185" spans="1:3" x14ac:dyDescent="0.25">
      <c r="C4185" s="58"/>
    </row>
    <row r="4186" spans="1:3" x14ac:dyDescent="0.25">
      <c r="C4186" s="58"/>
    </row>
    <row r="4187" spans="1:3" x14ac:dyDescent="0.25">
      <c r="C4187" s="58"/>
    </row>
    <row r="4188" spans="1:3" x14ac:dyDescent="0.25">
      <c r="C4188" s="58"/>
    </row>
    <row r="4189" spans="1:3" x14ac:dyDescent="0.25">
      <c r="C4189" s="58"/>
    </row>
    <row r="4190" spans="1:3" x14ac:dyDescent="0.25">
      <c r="C4190" s="58"/>
    </row>
    <row r="4191" spans="1:3" x14ac:dyDescent="0.25">
      <c r="A4191" s="59"/>
      <c r="C4191" s="58"/>
    </row>
    <row r="4192" spans="1:3" x14ac:dyDescent="0.25">
      <c r="C4192" s="58"/>
    </row>
    <row r="4193" spans="3:3" x14ac:dyDescent="0.25">
      <c r="C4193" s="58"/>
    </row>
    <row r="4194" spans="3:3" x14ac:dyDescent="0.25">
      <c r="C4194" s="58"/>
    </row>
    <row r="4195" spans="3:3" x14ac:dyDescent="0.25">
      <c r="C4195" s="58"/>
    </row>
    <row r="4196" spans="3:3" x14ac:dyDescent="0.25">
      <c r="C4196" s="58"/>
    </row>
    <row r="4197" spans="3:3" x14ac:dyDescent="0.25">
      <c r="C4197" s="58"/>
    </row>
    <row r="4198" spans="3:3" x14ac:dyDescent="0.25">
      <c r="C4198" s="58"/>
    </row>
    <row r="4199" spans="3:3" x14ac:dyDescent="0.25">
      <c r="C4199" s="58"/>
    </row>
    <row r="4200" spans="3:3" x14ac:dyDescent="0.25">
      <c r="C4200" s="58"/>
    </row>
    <row r="4201" spans="3:3" x14ac:dyDescent="0.25">
      <c r="C4201" s="58"/>
    </row>
    <row r="4202" spans="3:3" x14ac:dyDescent="0.25">
      <c r="C4202" s="58"/>
    </row>
    <row r="4203" spans="3:3" x14ac:dyDescent="0.25">
      <c r="C4203" s="58"/>
    </row>
    <row r="4204" spans="3:3" x14ac:dyDescent="0.25">
      <c r="C4204" s="58"/>
    </row>
    <row r="4205" spans="3:3" x14ac:dyDescent="0.25">
      <c r="C4205" s="58"/>
    </row>
    <row r="4206" spans="3:3" x14ac:dyDescent="0.25">
      <c r="C4206" s="58"/>
    </row>
    <row r="4207" spans="3:3" x14ac:dyDescent="0.25">
      <c r="C4207" s="58"/>
    </row>
    <row r="4208" spans="3:3" x14ac:dyDescent="0.25">
      <c r="C4208" s="58"/>
    </row>
    <row r="4209" spans="1:3" x14ac:dyDescent="0.25">
      <c r="C4209" s="58"/>
    </row>
    <row r="4210" spans="1:3" x14ac:dyDescent="0.25">
      <c r="A4210" s="59"/>
      <c r="C4210" s="58"/>
    </row>
    <row r="4211" spans="1:3" x14ac:dyDescent="0.25">
      <c r="C4211" s="58"/>
    </row>
    <row r="4212" spans="1:3" x14ac:dyDescent="0.25">
      <c r="C4212" s="58"/>
    </row>
    <row r="4213" spans="1:3" x14ac:dyDescent="0.25">
      <c r="C4213" s="58"/>
    </row>
    <row r="4214" spans="1:3" x14ac:dyDescent="0.25">
      <c r="C4214" s="58"/>
    </row>
    <row r="4215" spans="1:3" x14ac:dyDescent="0.25">
      <c r="C4215" s="58"/>
    </row>
    <row r="4216" spans="1:3" x14ac:dyDescent="0.25">
      <c r="C4216" s="58"/>
    </row>
    <row r="4217" spans="1:3" x14ac:dyDescent="0.25">
      <c r="C4217" s="58"/>
    </row>
    <row r="4218" spans="1:3" x14ac:dyDescent="0.25">
      <c r="C4218" s="58"/>
    </row>
    <row r="4219" spans="1:3" x14ac:dyDescent="0.25">
      <c r="C4219" s="58"/>
    </row>
    <row r="4220" spans="1:3" x14ac:dyDescent="0.25">
      <c r="C4220" s="58"/>
    </row>
    <row r="4221" spans="1:3" x14ac:dyDescent="0.25">
      <c r="C4221" s="58"/>
    </row>
    <row r="4222" spans="1:3" x14ac:dyDescent="0.25">
      <c r="C4222" s="58"/>
    </row>
    <row r="4223" spans="1:3" x14ac:dyDescent="0.25">
      <c r="C4223" s="58"/>
    </row>
    <row r="4224" spans="1:3" x14ac:dyDescent="0.25">
      <c r="C4224" s="58"/>
    </row>
    <row r="4225" spans="1:3" x14ac:dyDescent="0.25">
      <c r="C4225" s="58"/>
    </row>
    <row r="4226" spans="1:3" x14ac:dyDescent="0.25">
      <c r="C4226" s="58"/>
    </row>
    <row r="4227" spans="1:3" x14ac:dyDescent="0.25">
      <c r="C4227" s="58"/>
    </row>
    <row r="4228" spans="1:3" x14ac:dyDescent="0.25">
      <c r="C4228" s="58"/>
    </row>
    <row r="4229" spans="1:3" x14ac:dyDescent="0.25">
      <c r="A4229" s="59"/>
      <c r="C4229" s="58"/>
    </row>
    <row r="4230" spans="1:3" x14ac:dyDescent="0.25">
      <c r="C4230" s="58"/>
    </row>
    <row r="4231" spans="1:3" x14ac:dyDescent="0.25">
      <c r="C4231" s="58"/>
    </row>
    <row r="4232" spans="1:3" x14ac:dyDescent="0.25">
      <c r="C4232" s="58"/>
    </row>
    <row r="4233" spans="1:3" x14ac:dyDescent="0.25">
      <c r="C4233" s="58"/>
    </row>
    <row r="4234" spans="1:3" x14ac:dyDescent="0.25">
      <c r="C4234" s="58"/>
    </row>
    <row r="4235" spans="1:3" x14ac:dyDescent="0.25">
      <c r="C4235" s="58"/>
    </row>
    <row r="4236" spans="1:3" x14ac:dyDescent="0.25">
      <c r="C4236" s="58"/>
    </row>
    <row r="4237" spans="1:3" x14ac:dyDescent="0.25">
      <c r="C4237" s="58"/>
    </row>
    <row r="4238" spans="1:3" x14ac:dyDescent="0.25">
      <c r="C4238" s="58"/>
    </row>
    <row r="4239" spans="1:3" x14ac:dyDescent="0.25">
      <c r="C4239" s="58"/>
    </row>
    <row r="4240" spans="1:3" x14ac:dyDescent="0.25">
      <c r="C4240" s="58"/>
    </row>
    <row r="4241" spans="1:3" x14ac:dyDescent="0.25">
      <c r="C4241" s="58"/>
    </row>
    <row r="4242" spans="1:3" x14ac:dyDescent="0.25">
      <c r="C4242" s="58"/>
    </row>
    <row r="4243" spans="1:3" x14ac:dyDescent="0.25">
      <c r="C4243" s="58"/>
    </row>
    <row r="4244" spans="1:3" x14ac:dyDescent="0.25">
      <c r="C4244" s="58"/>
    </row>
    <row r="4245" spans="1:3" x14ac:dyDescent="0.25">
      <c r="C4245" s="58"/>
    </row>
    <row r="4246" spans="1:3" x14ac:dyDescent="0.25">
      <c r="C4246" s="58"/>
    </row>
    <row r="4247" spans="1:3" x14ac:dyDescent="0.25">
      <c r="C4247" s="58"/>
    </row>
    <row r="4248" spans="1:3" x14ac:dyDescent="0.25">
      <c r="A4248" s="59"/>
      <c r="C4248" s="58"/>
    </row>
    <row r="4249" spans="1:3" x14ac:dyDescent="0.25">
      <c r="C4249" s="58"/>
    </row>
    <row r="4250" spans="1:3" x14ac:dyDescent="0.25">
      <c r="C4250" s="58"/>
    </row>
    <row r="4251" spans="1:3" x14ac:dyDescent="0.25">
      <c r="C4251" s="58"/>
    </row>
    <row r="4252" spans="1:3" x14ac:dyDescent="0.25">
      <c r="C4252" s="58"/>
    </row>
    <row r="4253" spans="1:3" x14ac:dyDescent="0.25">
      <c r="C4253" s="58"/>
    </row>
    <row r="4254" spans="1:3" x14ac:dyDescent="0.25">
      <c r="C4254" s="58"/>
    </row>
    <row r="4255" spans="1:3" x14ac:dyDescent="0.25">
      <c r="C4255" s="58"/>
    </row>
    <row r="4256" spans="1:3" x14ac:dyDescent="0.25">
      <c r="C4256" s="58"/>
    </row>
    <row r="4257" spans="1:3" x14ac:dyDescent="0.25">
      <c r="C4257" s="58"/>
    </row>
    <row r="4258" spans="1:3" x14ac:dyDescent="0.25">
      <c r="A4258" s="59"/>
      <c r="C4258" s="58"/>
    </row>
    <row r="4259" spans="1:3" x14ac:dyDescent="0.25">
      <c r="C4259" s="58"/>
    </row>
    <row r="4260" spans="1:3" x14ac:dyDescent="0.25">
      <c r="C4260" s="58"/>
    </row>
    <row r="4261" spans="1:3" x14ac:dyDescent="0.25">
      <c r="C4261" s="58"/>
    </row>
    <row r="4262" spans="1:3" x14ac:dyDescent="0.25">
      <c r="C4262" s="58"/>
    </row>
    <row r="4263" spans="1:3" x14ac:dyDescent="0.25">
      <c r="C4263" s="58"/>
    </row>
    <row r="4264" spans="1:3" x14ac:dyDescent="0.25">
      <c r="C4264" s="58"/>
    </row>
    <row r="4265" spans="1:3" x14ac:dyDescent="0.25">
      <c r="C4265" s="58"/>
    </row>
    <row r="4266" spans="1:3" x14ac:dyDescent="0.25">
      <c r="C4266" s="58"/>
    </row>
    <row r="4267" spans="1:3" x14ac:dyDescent="0.25">
      <c r="C4267" s="58"/>
    </row>
    <row r="4268" spans="1:3" x14ac:dyDescent="0.25">
      <c r="C4268" s="58"/>
    </row>
    <row r="4269" spans="1:3" x14ac:dyDescent="0.25">
      <c r="C4269" s="58"/>
    </row>
    <row r="4270" spans="1:3" x14ac:dyDescent="0.25">
      <c r="C4270" s="58"/>
    </row>
    <row r="4271" spans="1:3" x14ac:dyDescent="0.25">
      <c r="C4271" s="58"/>
    </row>
    <row r="4272" spans="1:3" x14ac:dyDescent="0.25">
      <c r="C4272" s="58"/>
    </row>
    <row r="4273" spans="1:3" x14ac:dyDescent="0.25">
      <c r="C4273" s="58"/>
    </row>
    <row r="4274" spans="1:3" x14ac:dyDescent="0.25">
      <c r="C4274" s="58"/>
    </row>
    <row r="4275" spans="1:3" x14ac:dyDescent="0.25">
      <c r="C4275" s="58"/>
    </row>
    <row r="4276" spans="1:3" x14ac:dyDescent="0.25">
      <c r="C4276" s="58"/>
    </row>
    <row r="4277" spans="1:3" x14ac:dyDescent="0.25">
      <c r="C4277" s="58"/>
    </row>
    <row r="4278" spans="1:3" x14ac:dyDescent="0.25">
      <c r="C4278" s="58"/>
    </row>
    <row r="4279" spans="1:3" x14ac:dyDescent="0.25">
      <c r="C4279" s="58"/>
    </row>
    <row r="4280" spans="1:3" x14ac:dyDescent="0.25">
      <c r="C4280" s="58"/>
    </row>
    <row r="4281" spans="1:3" x14ac:dyDescent="0.25">
      <c r="C4281" s="58"/>
    </row>
    <row r="4282" spans="1:3" x14ac:dyDescent="0.25">
      <c r="C4282" s="58"/>
    </row>
    <row r="4283" spans="1:3" x14ac:dyDescent="0.25">
      <c r="C4283" s="58"/>
    </row>
    <row r="4284" spans="1:3" x14ac:dyDescent="0.25">
      <c r="C4284" s="58"/>
    </row>
    <row r="4285" spans="1:3" x14ac:dyDescent="0.25">
      <c r="C4285" s="58"/>
    </row>
    <row r="4286" spans="1:3" x14ac:dyDescent="0.25">
      <c r="A4286" s="59"/>
      <c r="C4286" s="58"/>
    </row>
    <row r="4287" spans="1:3" x14ac:dyDescent="0.25">
      <c r="C4287" s="58"/>
    </row>
    <row r="4288" spans="1:3" x14ac:dyDescent="0.25">
      <c r="C4288" s="58"/>
    </row>
    <row r="4289" spans="3:3" x14ac:dyDescent="0.25">
      <c r="C4289" s="58"/>
    </row>
    <row r="4290" spans="3:3" x14ac:dyDescent="0.25">
      <c r="C4290" s="58"/>
    </row>
    <row r="4291" spans="3:3" x14ac:dyDescent="0.25">
      <c r="C4291" s="58"/>
    </row>
    <row r="4292" spans="3:3" x14ac:dyDescent="0.25">
      <c r="C4292" s="58"/>
    </row>
    <row r="4293" spans="3:3" x14ac:dyDescent="0.25">
      <c r="C4293" s="58"/>
    </row>
    <row r="4294" spans="3:3" x14ac:dyDescent="0.25">
      <c r="C4294" s="58"/>
    </row>
    <row r="4295" spans="3:3" x14ac:dyDescent="0.25">
      <c r="C4295" s="58"/>
    </row>
    <row r="4296" spans="3:3" x14ac:dyDescent="0.25">
      <c r="C4296" s="58"/>
    </row>
    <row r="4297" spans="3:3" x14ac:dyDescent="0.25">
      <c r="C4297" s="58"/>
    </row>
    <row r="4298" spans="3:3" x14ac:dyDescent="0.25">
      <c r="C4298" s="58"/>
    </row>
    <row r="4299" spans="3:3" x14ac:dyDescent="0.25">
      <c r="C4299" s="58"/>
    </row>
    <row r="4300" spans="3:3" x14ac:dyDescent="0.25">
      <c r="C4300" s="58"/>
    </row>
    <row r="4301" spans="3:3" x14ac:dyDescent="0.25">
      <c r="C4301" s="58"/>
    </row>
    <row r="4302" spans="3:3" x14ac:dyDescent="0.25">
      <c r="C4302" s="58"/>
    </row>
    <row r="4303" spans="3:3" x14ac:dyDescent="0.25">
      <c r="C4303" s="58"/>
    </row>
    <row r="4304" spans="3:3" x14ac:dyDescent="0.25">
      <c r="C4304" s="58"/>
    </row>
    <row r="4305" spans="1:3" x14ac:dyDescent="0.25">
      <c r="A4305" s="59"/>
      <c r="C4305" s="58"/>
    </row>
    <row r="4306" spans="1:3" x14ac:dyDescent="0.25">
      <c r="C4306" s="58"/>
    </row>
    <row r="4307" spans="1:3" x14ac:dyDescent="0.25">
      <c r="C4307" s="58"/>
    </row>
    <row r="4308" spans="1:3" x14ac:dyDescent="0.25">
      <c r="C4308" s="58"/>
    </row>
    <row r="4309" spans="1:3" x14ac:dyDescent="0.25">
      <c r="C4309" s="58"/>
    </row>
    <row r="4310" spans="1:3" x14ac:dyDescent="0.25">
      <c r="C4310" s="58"/>
    </row>
    <row r="4311" spans="1:3" x14ac:dyDescent="0.25">
      <c r="C4311" s="58"/>
    </row>
    <row r="4312" spans="1:3" x14ac:dyDescent="0.25">
      <c r="C4312" s="58"/>
    </row>
    <row r="4313" spans="1:3" x14ac:dyDescent="0.25">
      <c r="C4313" s="58"/>
    </row>
    <row r="4314" spans="1:3" x14ac:dyDescent="0.25">
      <c r="C4314" s="58"/>
    </row>
    <row r="4315" spans="1:3" x14ac:dyDescent="0.25">
      <c r="C4315" s="58"/>
    </row>
    <row r="4316" spans="1:3" x14ac:dyDescent="0.25">
      <c r="C4316" s="58"/>
    </row>
    <row r="4317" spans="1:3" x14ac:dyDescent="0.25">
      <c r="C4317" s="58"/>
    </row>
    <row r="4318" spans="1:3" x14ac:dyDescent="0.25">
      <c r="C4318" s="58"/>
    </row>
    <row r="4319" spans="1:3" x14ac:dyDescent="0.25">
      <c r="C4319" s="58"/>
    </row>
    <row r="4320" spans="1:3" x14ac:dyDescent="0.25">
      <c r="C4320" s="58"/>
    </row>
    <row r="4321" spans="1:3" x14ac:dyDescent="0.25">
      <c r="C4321" s="58"/>
    </row>
    <row r="4322" spans="1:3" x14ac:dyDescent="0.25">
      <c r="C4322" s="58"/>
    </row>
    <row r="4323" spans="1:3" x14ac:dyDescent="0.25">
      <c r="C4323" s="58"/>
    </row>
    <row r="4324" spans="1:3" x14ac:dyDescent="0.25">
      <c r="A4324" s="59"/>
      <c r="C4324" s="58"/>
    </row>
    <row r="4325" spans="1:3" x14ac:dyDescent="0.25">
      <c r="C4325" s="58"/>
    </row>
    <row r="4326" spans="1:3" x14ac:dyDescent="0.25">
      <c r="C4326" s="58"/>
    </row>
    <row r="4327" spans="1:3" x14ac:dyDescent="0.25">
      <c r="C4327" s="58"/>
    </row>
    <row r="4328" spans="1:3" x14ac:dyDescent="0.25">
      <c r="C4328" s="58"/>
    </row>
    <row r="4329" spans="1:3" x14ac:dyDescent="0.25">
      <c r="C4329" s="58"/>
    </row>
    <row r="4330" spans="1:3" x14ac:dyDescent="0.25">
      <c r="C4330" s="58"/>
    </row>
    <row r="4331" spans="1:3" x14ac:dyDescent="0.25">
      <c r="C4331" s="58"/>
    </row>
    <row r="4332" spans="1:3" x14ac:dyDescent="0.25">
      <c r="C4332" s="58"/>
    </row>
    <row r="4333" spans="1:3" x14ac:dyDescent="0.25">
      <c r="C4333" s="58"/>
    </row>
    <row r="4334" spans="1:3" x14ac:dyDescent="0.25">
      <c r="C4334" s="58"/>
    </row>
    <row r="4335" spans="1:3" x14ac:dyDescent="0.25">
      <c r="C4335" s="58"/>
    </row>
    <row r="4336" spans="1:3" x14ac:dyDescent="0.25">
      <c r="C4336" s="58"/>
    </row>
    <row r="4337" spans="1:3" x14ac:dyDescent="0.25">
      <c r="C4337" s="58"/>
    </row>
    <row r="4338" spans="1:3" x14ac:dyDescent="0.25">
      <c r="C4338" s="58"/>
    </row>
    <row r="4339" spans="1:3" x14ac:dyDescent="0.25">
      <c r="C4339" s="58"/>
    </row>
    <row r="4340" spans="1:3" x14ac:dyDescent="0.25">
      <c r="C4340" s="58"/>
    </row>
    <row r="4341" spans="1:3" x14ac:dyDescent="0.25">
      <c r="C4341" s="58"/>
    </row>
    <row r="4342" spans="1:3" x14ac:dyDescent="0.25">
      <c r="C4342" s="58"/>
    </row>
    <row r="4343" spans="1:3" x14ac:dyDescent="0.25">
      <c r="A4343" s="59"/>
      <c r="C4343" s="58"/>
    </row>
    <row r="4344" spans="1:3" x14ac:dyDescent="0.25">
      <c r="C4344" s="58"/>
    </row>
    <row r="4345" spans="1:3" x14ac:dyDescent="0.25">
      <c r="C4345" s="58"/>
    </row>
    <row r="4346" spans="1:3" x14ac:dyDescent="0.25">
      <c r="C4346" s="58"/>
    </row>
    <row r="4347" spans="1:3" x14ac:dyDescent="0.25">
      <c r="C4347" s="58"/>
    </row>
    <row r="4348" spans="1:3" x14ac:dyDescent="0.25">
      <c r="C4348" s="58"/>
    </row>
    <row r="4349" spans="1:3" x14ac:dyDescent="0.25">
      <c r="C4349" s="58"/>
    </row>
    <row r="4350" spans="1:3" x14ac:dyDescent="0.25">
      <c r="C4350" s="58"/>
    </row>
    <row r="4351" spans="1:3" x14ac:dyDescent="0.25">
      <c r="C4351" s="58"/>
    </row>
    <row r="4352" spans="1:3" x14ac:dyDescent="0.25">
      <c r="C4352" s="58"/>
    </row>
    <row r="4353" spans="1:3" x14ac:dyDescent="0.25">
      <c r="C4353" s="58"/>
    </row>
    <row r="4354" spans="1:3" x14ac:dyDescent="0.25">
      <c r="C4354" s="58"/>
    </row>
    <row r="4355" spans="1:3" x14ac:dyDescent="0.25">
      <c r="C4355" s="58"/>
    </row>
    <row r="4356" spans="1:3" x14ac:dyDescent="0.25">
      <c r="C4356" s="58"/>
    </row>
    <row r="4357" spans="1:3" x14ac:dyDescent="0.25">
      <c r="C4357" s="58"/>
    </row>
    <row r="4358" spans="1:3" x14ac:dyDescent="0.25">
      <c r="C4358" s="58"/>
    </row>
    <row r="4359" spans="1:3" x14ac:dyDescent="0.25">
      <c r="C4359" s="58"/>
    </row>
    <row r="4360" spans="1:3" x14ac:dyDescent="0.25">
      <c r="C4360" s="58"/>
    </row>
    <row r="4361" spans="1:3" x14ac:dyDescent="0.25">
      <c r="C4361" s="58"/>
    </row>
    <row r="4362" spans="1:3" x14ac:dyDescent="0.25">
      <c r="A4362" s="59"/>
      <c r="C4362" s="58"/>
    </row>
    <row r="4363" spans="1:3" x14ac:dyDescent="0.25">
      <c r="C4363" s="58"/>
    </row>
    <row r="4364" spans="1:3" x14ac:dyDescent="0.25">
      <c r="C4364" s="58"/>
    </row>
    <row r="4365" spans="1:3" x14ac:dyDescent="0.25">
      <c r="C4365" s="58"/>
    </row>
    <row r="4366" spans="1:3" x14ac:dyDescent="0.25">
      <c r="C4366" s="58"/>
    </row>
    <row r="4367" spans="1:3" x14ac:dyDescent="0.25">
      <c r="C4367" s="58"/>
    </row>
    <row r="4368" spans="1:3" x14ac:dyDescent="0.25">
      <c r="C4368" s="58"/>
    </row>
    <row r="4369" spans="1:3" x14ac:dyDescent="0.25">
      <c r="C4369" s="58"/>
    </row>
    <row r="4370" spans="1:3" x14ac:dyDescent="0.25">
      <c r="C4370" s="58"/>
    </row>
    <row r="4371" spans="1:3" x14ac:dyDescent="0.25">
      <c r="C4371" s="58"/>
    </row>
    <row r="4372" spans="1:3" x14ac:dyDescent="0.25">
      <c r="C4372" s="58"/>
    </row>
    <row r="4373" spans="1:3" x14ac:dyDescent="0.25">
      <c r="C4373" s="58"/>
    </row>
    <row r="4374" spans="1:3" x14ac:dyDescent="0.25">
      <c r="C4374" s="58"/>
    </row>
    <row r="4375" spans="1:3" x14ac:dyDescent="0.25">
      <c r="C4375" s="58"/>
    </row>
    <row r="4376" spans="1:3" x14ac:dyDescent="0.25">
      <c r="C4376" s="58"/>
    </row>
    <row r="4377" spans="1:3" x14ac:dyDescent="0.25">
      <c r="C4377" s="58"/>
    </row>
    <row r="4378" spans="1:3" x14ac:dyDescent="0.25">
      <c r="C4378" s="58"/>
    </row>
    <row r="4379" spans="1:3" x14ac:dyDescent="0.25">
      <c r="C4379" s="58"/>
    </row>
    <row r="4380" spans="1:3" x14ac:dyDescent="0.25">
      <c r="C4380" s="58"/>
    </row>
    <row r="4381" spans="1:3" x14ac:dyDescent="0.25">
      <c r="A4381" s="59"/>
      <c r="C4381" s="58"/>
    </row>
    <row r="4382" spans="1:3" x14ac:dyDescent="0.25">
      <c r="C4382" s="58"/>
    </row>
    <row r="4383" spans="1:3" x14ac:dyDescent="0.25">
      <c r="C4383" s="58"/>
    </row>
    <row r="4384" spans="1:3" x14ac:dyDescent="0.25">
      <c r="C4384" s="58"/>
    </row>
    <row r="4385" spans="1:3" x14ac:dyDescent="0.25">
      <c r="C4385" s="58"/>
    </row>
    <row r="4386" spans="1:3" x14ac:dyDescent="0.25">
      <c r="C4386" s="58"/>
    </row>
    <row r="4387" spans="1:3" x14ac:dyDescent="0.25">
      <c r="C4387" s="58"/>
    </row>
    <row r="4388" spans="1:3" x14ac:dyDescent="0.25">
      <c r="C4388" s="58"/>
    </row>
    <row r="4389" spans="1:3" x14ac:dyDescent="0.25">
      <c r="C4389" s="58"/>
    </row>
    <row r="4390" spans="1:3" x14ac:dyDescent="0.25">
      <c r="C4390" s="58"/>
    </row>
    <row r="4391" spans="1:3" x14ac:dyDescent="0.25">
      <c r="C4391" s="58"/>
    </row>
    <row r="4392" spans="1:3" x14ac:dyDescent="0.25">
      <c r="C4392" s="58"/>
    </row>
    <row r="4393" spans="1:3" x14ac:dyDescent="0.25">
      <c r="C4393" s="58"/>
    </row>
    <row r="4394" spans="1:3" x14ac:dyDescent="0.25">
      <c r="C4394" s="58"/>
    </row>
    <row r="4395" spans="1:3" x14ac:dyDescent="0.25">
      <c r="C4395" s="58"/>
    </row>
    <row r="4396" spans="1:3" x14ac:dyDescent="0.25">
      <c r="C4396" s="58"/>
    </row>
    <row r="4397" spans="1:3" x14ac:dyDescent="0.25">
      <c r="C4397" s="58"/>
    </row>
    <row r="4398" spans="1:3" x14ac:dyDescent="0.25">
      <c r="C4398" s="58"/>
    </row>
    <row r="4399" spans="1:3" x14ac:dyDescent="0.25">
      <c r="C4399" s="58"/>
    </row>
    <row r="4400" spans="1:3" x14ac:dyDescent="0.25">
      <c r="A4400" s="59"/>
      <c r="C4400" s="58"/>
    </row>
    <row r="4401" spans="3:3" x14ac:dyDescent="0.25">
      <c r="C4401" s="58"/>
    </row>
    <row r="4402" spans="3:3" x14ac:dyDescent="0.25">
      <c r="C4402" s="58"/>
    </row>
    <row r="4403" spans="3:3" x14ac:dyDescent="0.25">
      <c r="C4403" s="58"/>
    </row>
    <row r="4404" spans="3:3" x14ac:dyDescent="0.25">
      <c r="C4404" s="58"/>
    </row>
    <row r="4405" spans="3:3" x14ac:dyDescent="0.25">
      <c r="C4405" s="58"/>
    </row>
    <row r="4406" spans="3:3" x14ac:dyDescent="0.25">
      <c r="C4406" s="58"/>
    </row>
    <row r="4407" spans="3:3" x14ac:dyDescent="0.25">
      <c r="C4407" s="58"/>
    </row>
    <row r="4408" spans="3:3" x14ac:dyDescent="0.25">
      <c r="C4408" s="58"/>
    </row>
    <row r="4409" spans="3:3" x14ac:dyDescent="0.25">
      <c r="C4409" s="58"/>
    </row>
    <row r="4410" spans="3:3" x14ac:dyDescent="0.25">
      <c r="C4410" s="58"/>
    </row>
    <row r="4411" spans="3:3" x14ac:dyDescent="0.25">
      <c r="C4411" s="58"/>
    </row>
    <row r="4412" spans="3:3" x14ac:dyDescent="0.25">
      <c r="C4412" s="58"/>
    </row>
    <row r="4413" spans="3:3" x14ac:dyDescent="0.25">
      <c r="C4413" s="58"/>
    </row>
    <row r="4414" spans="3:3" x14ac:dyDescent="0.25">
      <c r="C4414" s="58"/>
    </row>
    <row r="4415" spans="3:3" x14ac:dyDescent="0.25">
      <c r="C4415" s="58"/>
    </row>
    <row r="4416" spans="3:3" x14ac:dyDescent="0.25">
      <c r="C4416" s="58"/>
    </row>
    <row r="4417" spans="1:3" x14ac:dyDescent="0.25">
      <c r="C4417" s="58"/>
    </row>
    <row r="4418" spans="1:3" x14ac:dyDescent="0.25">
      <c r="C4418" s="58"/>
    </row>
    <row r="4419" spans="1:3" x14ac:dyDescent="0.25">
      <c r="A4419" s="59"/>
      <c r="C4419" s="58"/>
    </row>
    <row r="4420" spans="1:3" x14ac:dyDescent="0.25">
      <c r="C4420" s="58"/>
    </row>
    <row r="4421" spans="1:3" x14ac:dyDescent="0.25">
      <c r="C4421" s="58"/>
    </row>
    <row r="4422" spans="1:3" x14ac:dyDescent="0.25">
      <c r="C4422" s="58"/>
    </row>
    <row r="4423" spans="1:3" x14ac:dyDescent="0.25">
      <c r="C4423" s="58"/>
    </row>
    <row r="4424" spans="1:3" x14ac:dyDescent="0.25">
      <c r="C4424" s="58"/>
    </row>
    <row r="4425" spans="1:3" x14ac:dyDescent="0.25">
      <c r="C4425" s="58"/>
    </row>
    <row r="4426" spans="1:3" x14ac:dyDescent="0.25">
      <c r="C4426" s="58"/>
    </row>
    <row r="4427" spans="1:3" x14ac:dyDescent="0.25">
      <c r="C4427" s="58"/>
    </row>
    <row r="4428" spans="1:3" x14ac:dyDescent="0.25">
      <c r="C4428" s="58"/>
    </row>
    <row r="4429" spans="1:3" x14ac:dyDescent="0.25">
      <c r="C4429" s="58"/>
    </row>
    <row r="4430" spans="1:3" x14ac:dyDescent="0.25">
      <c r="C4430" s="58"/>
    </row>
    <row r="4431" spans="1:3" x14ac:dyDescent="0.25">
      <c r="C4431" s="58"/>
    </row>
    <row r="4432" spans="1:3" x14ac:dyDescent="0.25">
      <c r="C4432" s="58"/>
    </row>
    <row r="4433" spans="1:3" x14ac:dyDescent="0.25">
      <c r="C4433" s="58"/>
    </row>
    <row r="4434" spans="1:3" x14ac:dyDescent="0.25">
      <c r="C4434" s="58"/>
    </row>
    <row r="4435" spans="1:3" x14ac:dyDescent="0.25">
      <c r="C4435" s="58"/>
    </row>
    <row r="4436" spans="1:3" x14ac:dyDescent="0.25">
      <c r="C4436" s="58"/>
    </row>
    <row r="4437" spans="1:3" x14ac:dyDescent="0.25">
      <c r="C4437" s="58"/>
    </row>
    <row r="4438" spans="1:3" x14ac:dyDescent="0.25">
      <c r="A4438" s="59"/>
      <c r="C4438" s="58"/>
    </row>
    <row r="4439" spans="1:3" x14ac:dyDescent="0.25">
      <c r="C4439" s="58"/>
    </row>
    <row r="4440" spans="1:3" x14ac:dyDescent="0.25">
      <c r="C4440" s="58"/>
    </row>
    <row r="4441" spans="1:3" x14ac:dyDescent="0.25">
      <c r="C4441" s="58"/>
    </row>
    <row r="4442" spans="1:3" x14ac:dyDescent="0.25">
      <c r="C4442" s="58"/>
    </row>
    <row r="4443" spans="1:3" x14ac:dyDescent="0.25">
      <c r="C4443" s="58"/>
    </row>
    <row r="4444" spans="1:3" x14ac:dyDescent="0.25">
      <c r="C4444" s="58"/>
    </row>
    <row r="4445" spans="1:3" x14ac:dyDescent="0.25">
      <c r="C4445" s="58"/>
    </row>
    <row r="4446" spans="1:3" x14ac:dyDescent="0.25">
      <c r="C4446" s="58"/>
    </row>
    <row r="4447" spans="1:3" x14ac:dyDescent="0.25">
      <c r="C4447" s="58"/>
    </row>
    <row r="4448" spans="1:3" x14ac:dyDescent="0.25">
      <c r="C4448" s="58"/>
    </row>
    <row r="4449" spans="1:3" x14ac:dyDescent="0.25">
      <c r="C4449" s="58"/>
    </row>
    <row r="4450" spans="1:3" x14ac:dyDescent="0.25">
      <c r="C4450" s="58"/>
    </row>
    <row r="4451" spans="1:3" x14ac:dyDescent="0.25">
      <c r="C4451" s="58"/>
    </row>
    <row r="4452" spans="1:3" x14ac:dyDescent="0.25">
      <c r="C4452" s="58"/>
    </row>
    <row r="4453" spans="1:3" x14ac:dyDescent="0.25">
      <c r="C4453" s="58"/>
    </row>
    <row r="4454" spans="1:3" x14ac:dyDescent="0.25">
      <c r="C4454" s="58"/>
    </row>
    <row r="4455" spans="1:3" x14ac:dyDescent="0.25">
      <c r="C4455" s="58"/>
    </row>
    <row r="4456" spans="1:3" x14ac:dyDescent="0.25">
      <c r="C4456" s="58"/>
    </row>
    <row r="4457" spans="1:3" x14ac:dyDescent="0.25">
      <c r="A4457" s="59"/>
      <c r="C4457" s="58"/>
    </row>
    <row r="4458" spans="1:3" x14ac:dyDescent="0.25">
      <c r="C4458" s="58"/>
    </row>
    <row r="4459" spans="1:3" x14ac:dyDescent="0.25">
      <c r="C4459" s="58"/>
    </row>
    <row r="4460" spans="1:3" x14ac:dyDescent="0.25">
      <c r="C4460" s="58"/>
    </row>
    <row r="4461" spans="1:3" x14ac:dyDescent="0.25">
      <c r="C4461" s="58"/>
    </row>
    <row r="4462" spans="1:3" x14ac:dyDescent="0.25">
      <c r="C4462" s="58"/>
    </row>
    <row r="4463" spans="1:3" x14ac:dyDescent="0.25">
      <c r="C4463" s="58"/>
    </row>
    <row r="4464" spans="1:3" x14ac:dyDescent="0.25">
      <c r="C4464" s="58"/>
    </row>
    <row r="4465" spans="1:3" x14ac:dyDescent="0.25">
      <c r="C4465" s="58"/>
    </row>
    <row r="4466" spans="1:3" x14ac:dyDescent="0.25">
      <c r="C4466" s="58"/>
    </row>
    <row r="4467" spans="1:3" x14ac:dyDescent="0.25">
      <c r="C4467" s="58"/>
    </row>
    <row r="4468" spans="1:3" x14ac:dyDescent="0.25">
      <c r="C4468" s="58"/>
    </row>
    <row r="4469" spans="1:3" x14ac:dyDescent="0.25">
      <c r="C4469" s="58"/>
    </row>
    <row r="4470" spans="1:3" x14ac:dyDescent="0.25">
      <c r="C4470" s="58"/>
    </row>
    <row r="4471" spans="1:3" x14ac:dyDescent="0.25">
      <c r="C4471" s="58"/>
    </row>
    <row r="4472" spans="1:3" x14ac:dyDescent="0.25">
      <c r="C4472" s="58"/>
    </row>
    <row r="4473" spans="1:3" x14ac:dyDescent="0.25">
      <c r="C4473" s="58"/>
    </row>
    <row r="4474" spans="1:3" x14ac:dyDescent="0.25">
      <c r="C4474" s="58"/>
    </row>
    <row r="4475" spans="1:3" x14ac:dyDescent="0.25">
      <c r="C4475" s="58"/>
    </row>
    <row r="4476" spans="1:3" x14ac:dyDescent="0.25">
      <c r="A4476" s="59"/>
      <c r="C4476" s="58"/>
    </row>
    <row r="4477" spans="1:3" x14ac:dyDescent="0.25">
      <c r="C4477" s="58"/>
    </row>
    <row r="4478" spans="1:3" x14ac:dyDescent="0.25">
      <c r="C4478" s="58"/>
    </row>
    <row r="4479" spans="1:3" x14ac:dyDescent="0.25">
      <c r="C4479" s="58"/>
    </row>
    <row r="4480" spans="1:3" x14ac:dyDescent="0.25">
      <c r="C4480" s="58"/>
    </row>
    <row r="4481" spans="1:3" x14ac:dyDescent="0.25">
      <c r="C4481" s="58"/>
    </row>
    <row r="4482" spans="1:3" x14ac:dyDescent="0.25">
      <c r="C4482" s="58"/>
    </row>
    <row r="4483" spans="1:3" x14ac:dyDescent="0.25">
      <c r="C4483" s="58"/>
    </row>
    <row r="4484" spans="1:3" x14ac:dyDescent="0.25">
      <c r="C4484" s="58"/>
    </row>
    <row r="4485" spans="1:3" x14ac:dyDescent="0.25">
      <c r="C4485" s="58"/>
    </row>
    <row r="4486" spans="1:3" x14ac:dyDescent="0.25">
      <c r="C4486" s="58"/>
    </row>
    <row r="4487" spans="1:3" x14ac:dyDescent="0.25">
      <c r="C4487" s="58"/>
    </row>
    <row r="4488" spans="1:3" x14ac:dyDescent="0.25">
      <c r="C4488" s="58"/>
    </row>
    <row r="4489" spans="1:3" x14ac:dyDescent="0.25">
      <c r="C4489" s="58"/>
    </row>
    <row r="4490" spans="1:3" x14ac:dyDescent="0.25">
      <c r="C4490" s="58"/>
    </row>
    <row r="4491" spans="1:3" x14ac:dyDescent="0.25">
      <c r="C4491" s="58"/>
    </row>
    <row r="4492" spans="1:3" x14ac:dyDescent="0.25">
      <c r="C4492" s="58"/>
    </row>
    <row r="4493" spans="1:3" x14ac:dyDescent="0.25">
      <c r="C4493" s="58"/>
    </row>
    <row r="4494" spans="1:3" x14ac:dyDescent="0.25">
      <c r="C4494" s="58"/>
    </row>
    <row r="4495" spans="1:3" x14ac:dyDescent="0.25">
      <c r="A4495" s="59"/>
      <c r="C4495" s="58"/>
    </row>
    <row r="4496" spans="1:3" x14ac:dyDescent="0.25">
      <c r="C4496" s="58"/>
    </row>
    <row r="4497" spans="3:3" x14ac:dyDescent="0.25">
      <c r="C4497" s="58"/>
    </row>
    <row r="4498" spans="3:3" x14ac:dyDescent="0.25">
      <c r="C4498" s="58"/>
    </row>
    <row r="4499" spans="3:3" x14ac:dyDescent="0.25">
      <c r="C4499" s="58"/>
    </row>
    <row r="4500" spans="3:3" x14ac:dyDescent="0.25">
      <c r="C4500" s="58"/>
    </row>
    <row r="4501" spans="3:3" x14ac:dyDescent="0.25">
      <c r="C4501" s="58"/>
    </row>
    <row r="4502" spans="3:3" x14ac:dyDescent="0.25">
      <c r="C4502" s="58"/>
    </row>
    <row r="4503" spans="3:3" x14ac:dyDescent="0.25">
      <c r="C4503" s="58"/>
    </row>
    <row r="4504" spans="3:3" x14ac:dyDescent="0.25">
      <c r="C4504" s="58"/>
    </row>
    <row r="4505" spans="3:3" x14ac:dyDescent="0.25">
      <c r="C4505" s="58"/>
    </row>
    <row r="4506" spans="3:3" x14ac:dyDescent="0.25">
      <c r="C4506" s="58"/>
    </row>
    <row r="4507" spans="3:3" x14ac:dyDescent="0.25">
      <c r="C4507" s="58"/>
    </row>
    <row r="4508" spans="3:3" x14ac:dyDescent="0.25">
      <c r="C4508" s="58"/>
    </row>
    <row r="4509" spans="3:3" x14ac:dyDescent="0.25">
      <c r="C4509" s="58"/>
    </row>
    <row r="4510" spans="3:3" x14ac:dyDescent="0.25">
      <c r="C4510" s="58"/>
    </row>
    <row r="4511" spans="3:3" x14ac:dyDescent="0.25">
      <c r="C4511" s="58"/>
    </row>
    <row r="4512" spans="3:3" x14ac:dyDescent="0.25">
      <c r="C4512" s="58"/>
    </row>
    <row r="4513" spans="1:3" x14ac:dyDescent="0.25">
      <c r="C4513" s="58"/>
    </row>
    <row r="4514" spans="1:3" x14ac:dyDescent="0.25">
      <c r="A4514" s="59"/>
      <c r="C4514" s="58"/>
    </row>
    <row r="4515" spans="1:3" x14ac:dyDescent="0.25">
      <c r="C4515" s="58"/>
    </row>
    <row r="4516" spans="1:3" x14ac:dyDescent="0.25">
      <c r="C4516" s="58"/>
    </row>
    <row r="4517" spans="1:3" x14ac:dyDescent="0.25">
      <c r="C4517" s="58"/>
    </row>
    <row r="4518" spans="1:3" x14ac:dyDescent="0.25">
      <c r="C4518" s="58"/>
    </row>
    <row r="4519" spans="1:3" x14ac:dyDescent="0.25">
      <c r="C4519" s="58"/>
    </row>
    <row r="4520" spans="1:3" x14ac:dyDescent="0.25">
      <c r="C4520" s="58"/>
    </row>
    <row r="4521" spans="1:3" x14ac:dyDescent="0.25">
      <c r="C4521" s="58"/>
    </row>
    <row r="4522" spans="1:3" x14ac:dyDescent="0.25">
      <c r="C4522" s="58"/>
    </row>
    <row r="4523" spans="1:3" x14ac:dyDescent="0.25">
      <c r="C4523" s="58"/>
    </row>
    <row r="4524" spans="1:3" x14ac:dyDescent="0.25">
      <c r="C4524" s="58"/>
    </row>
    <row r="4525" spans="1:3" x14ac:dyDescent="0.25">
      <c r="C4525" s="58"/>
    </row>
    <row r="4526" spans="1:3" x14ac:dyDescent="0.25">
      <c r="C4526" s="58"/>
    </row>
    <row r="4527" spans="1:3" x14ac:dyDescent="0.25">
      <c r="C4527" s="58"/>
    </row>
    <row r="4528" spans="1:3" x14ac:dyDescent="0.25">
      <c r="C4528" s="58"/>
    </row>
    <row r="4529" spans="1:3" x14ac:dyDescent="0.25">
      <c r="C4529" s="58"/>
    </row>
    <row r="4530" spans="1:3" x14ac:dyDescent="0.25">
      <c r="C4530" s="58"/>
    </row>
    <row r="4531" spans="1:3" x14ac:dyDescent="0.25">
      <c r="C4531" s="58"/>
    </row>
    <row r="4532" spans="1:3" x14ac:dyDescent="0.25">
      <c r="C4532" s="58"/>
    </row>
    <row r="4533" spans="1:3" x14ac:dyDescent="0.25">
      <c r="A4533" s="59"/>
      <c r="C4533" s="58"/>
    </row>
    <row r="4534" spans="1:3" x14ac:dyDescent="0.25">
      <c r="C4534" s="58"/>
    </row>
    <row r="4535" spans="1:3" x14ac:dyDescent="0.25">
      <c r="C4535" s="58"/>
    </row>
    <row r="4536" spans="1:3" x14ac:dyDescent="0.25">
      <c r="C4536" s="58"/>
    </row>
    <row r="4537" spans="1:3" x14ac:dyDescent="0.25">
      <c r="C4537" s="58"/>
    </row>
    <row r="4538" spans="1:3" x14ac:dyDescent="0.25">
      <c r="C4538" s="58"/>
    </row>
    <row r="4539" spans="1:3" x14ac:dyDescent="0.25">
      <c r="C4539" s="58"/>
    </row>
    <row r="4540" spans="1:3" x14ac:dyDescent="0.25">
      <c r="C4540" s="58"/>
    </row>
    <row r="4541" spans="1:3" x14ac:dyDescent="0.25">
      <c r="C4541" s="58"/>
    </row>
    <row r="4542" spans="1:3" x14ac:dyDescent="0.25">
      <c r="C4542" s="58"/>
    </row>
    <row r="4543" spans="1:3" x14ac:dyDescent="0.25">
      <c r="C4543" s="58"/>
    </row>
    <row r="4544" spans="1:3" x14ac:dyDescent="0.25">
      <c r="C4544" s="58"/>
    </row>
    <row r="4545" spans="1:3" x14ac:dyDescent="0.25">
      <c r="C4545" s="58"/>
    </row>
    <row r="4546" spans="1:3" x14ac:dyDescent="0.25">
      <c r="C4546" s="58"/>
    </row>
    <row r="4547" spans="1:3" x14ac:dyDescent="0.25">
      <c r="C4547" s="58"/>
    </row>
    <row r="4548" spans="1:3" x14ac:dyDescent="0.25">
      <c r="C4548" s="58"/>
    </row>
    <row r="4549" spans="1:3" x14ac:dyDescent="0.25">
      <c r="C4549" s="58"/>
    </row>
    <row r="4550" spans="1:3" x14ac:dyDescent="0.25">
      <c r="C4550" s="58"/>
    </row>
    <row r="4551" spans="1:3" x14ac:dyDescent="0.25">
      <c r="C4551" s="58"/>
    </row>
    <row r="4552" spans="1:3" x14ac:dyDescent="0.25">
      <c r="A4552" s="59"/>
      <c r="C4552" s="58"/>
    </row>
    <row r="4553" spans="1:3" x14ac:dyDescent="0.25">
      <c r="C4553" s="58"/>
    </row>
    <row r="4554" spans="1:3" x14ac:dyDescent="0.25">
      <c r="C4554" s="58"/>
    </row>
    <row r="4555" spans="1:3" x14ac:dyDescent="0.25">
      <c r="C4555" s="58"/>
    </row>
    <row r="4556" spans="1:3" x14ac:dyDescent="0.25">
      <c r="C4556" s="58"/>
    </row>
    <row r="4557" spans="1:3" x14ac:dyDescent="0.25">
      <c r="C4557" s="58"/>
    </row>
    <row r="4558" spans="1:3" x14ac:dyDescent="0.25">
      <c r="C4558" s="58"/>
    </row>
    <row r="4559" spans="1:3" x14ac:dyDescent="0.25">
      <c r="C4559" s="58"/>
    </row>
    <row r="4560" spans="1:3" x14ac:dyDescent="0.25">
      <c r="C4560" s="58"/>
    </row>
    <row r="4561" spans="1:3" x14ac:dyDescent="0.25">
      <c r="C4561" s="58"/>
    </row>
    <row r="4562" spans="1:3" x14ac:dyDescent="0.25">
      <c r="C4562" s="58"/>
    </row>
    <row r="4563" spans="1:3" x14ac:dyDescent="0.25">
      <c r="C4563" s="58"/>
    </row>
    <row r="4564" spans="1:3" x14ac:dyDescent="0.25">
      <c r="C4564" s="58"/>
    </row>
    <row r="4565" spans="1:3" x14ac:dyDescent="0.25">
      <c r="C4565" s="58"/>
    </row>
    <row r="4566" spans="1:3" x14ac:dyDescent="0.25">
      <c r="C4566" s="58"/>
    </row>
    <row r="4567" spans="1:3" x14ac:dyDescent="0.25">
      <c r="C4567" s="58"/>
    </row>
    <row r="4568" spans="1:3" x14ac:dyDescent="0.25">
      <c r="C4568" s="58"/>
    </row>
    <row r="4569" spans="1:3" x14ac:dyDescent="0.25">
      <c r="C4569" s="58"/>
    </row>
    <row r="4570" spans="1:3" x14ac:dyDescent="0.25">
      <c r="C4570" s="58"/>
    </row>
    <row r="4571" spans="1:3" x14ac:dyDescent="0.25">
      <c r="A4571" s="59"/>
      <c r="C4571" s="58"/>
    </row>
    <row r="4572" spans="1:3" x14ac:dyDescent="0.25">
      <c r="C4572" s="58"/>
    </row>
    <row r="4573" spans="1:3" x14ac:dyDescent="0.25">
      <c r="C4573" s="58"/>
    </row>
    <row r="4574" spans="1:3" x14ac:dyDescent="0.25">
      <c r="C4574" s="58"/>
    </row>
    <row r="4575" spans="1:3" x14ac:dyDescent="0.25">
      <c r="C4575" s="58"/>
    </row>
    <row r="4576" spans="1:3" x14ac:dyDescent="0.25">
      <c r="C4576" s="58"/>
    </row>
    <row r="4577" spans="1:3" x14ac:dyDescent="0.25">
      <c r="C4577" s="58"/>
    </row>
    <row r="4578" spans="1:3" x14ac:dyDescent="0.25">
      <c r="C4578" s="58"/>
    </row>
    <row r="4579" spans="1:3" x14ac:dyDescent="0.25">
      <c r="C4579" s="58"/>
    </row>
    <row r="4580" spans="1:3" x14ac:dyDescent="0.25">
      <c r="C4580" s="58"/>
    </row>
    <row r="4581" spans="1:3" x14ac:dyDescent="0.25">
      <c r="C4581" s="58"/>
    </row>
    <row r="4582" spans="1:3" x14ac:dyDescent="0.25">
      <c r="C4582" s="58"/>
    </row>
    <row r="4583" spans="1:3" x14ac:dyDescent="0.25">
      <c r="C4583" s="58"/>
    </row>
    <row r="4584" spans="1:3" x14ac:dyDescent="0.25">
      <c r="C4584" s="58"/>
    </row>
    <row r="4585" spans="1:3" x14ac:dyDescent="0.25">
      <c r="C4585" s="58"/>
    </row>
    <row r="4586" spans="1:3" x14ac:dyDescent="0.25">
      <c r="C4586" s="58"/>
    </row>
    <row r="4587" spans="1:3" x14ac:dyDescent="0.25">
      <c r="C4587" s="58"/>
    </row>
    <row r="4588" spans="1:3" x14ac:dyDescent="0.25">
      <c r="C4588" s="58"/>
    </row>
    <row r="4589" spans="1:3" x14ac:dyDescent="0.25">
      <c r="C4589" s="58"/>
    </row>
    <row r="4590" spans="1:3" x14ac:dyDescent="0.25">
      <c r="A4590" s="59"/>
      <c r="C4590" s="58"/>
    </row>
    <row r="4591" spans="1:3" x14ac:dyDescent="0.25">
      <c r="C4591" s="58"/>
    </row>
    <row r="4592" spans="1:3" x14ac:dyDescent="0.25">
      <c r="C4592" s="58"/>
    </row>
    <row r="4593" spans="3:3" x14ac:dyDescent="0.25">
      <c r="C4593" s="58"/>
    </row>
    <row r="4594" spans="3:3" x14ac:dyDescent="0.25">
      <c r="C4594" s="58"/>
    </row>
    <row r="4595" spans="3:3" x14ac:dyDescent="0.25">
      <c r="C4595" s="58"/>
    </row>
    <row r="4596" spans="3:3" x14ac:dyDescent="0.25">
      <c r="C4596" s="58"/>
    </row>
    <row r="4597" spans="3:3" x14ac:dyDescent="0.25">
      <c r="C4597" s="58"/>
    </row>
    <row r="4598" spans="3:3" x14ac:dyDescent="0.25">
      <c r="C4598" s="58"/>
    </row>
    <row r="4599" spans="3:3" x14ac:dyDescent="0.25">
      <c r="C4599" s="58"/>
    </row>
    <row r="4600" spans="3:3" x14ac:dyDescent="0.25">
      <c r="C4600" s="58"/>
    </row>
    <row r="4601" spans="3:3" x14ac:dyDescent="0.25">
      <c r="C4601" s="58"/>
    </row>
    <row r="4602" spans="3:3" x14ac:dyDescent="0.25">
      <c r="C4602" s="58"/>
    </row>
    <row r="4603" spans="3:3" x14ac:dyDescent="0.25">
      <c r="C4603" s="58"/>
    </row>
    <row r="4604" spans="3:3" x14ac:dyDescent="0.25">
      <c r="C4604" s="58"/>
    </row>
    <row r="4605" spans="3:3" x14ac:dyDescent="0.25">
      <c r="C4605" s="58"/>
    </row>
    <row r="4606" spans="3:3" x14ac:dyDescent="0.25">
      <c r="C4606" s="58"/>
    </row>
    <row r="4607" spans="3:3" x14ac:dyDescent="0.25">
      <c r="C4607" s="58"/>
    </row>
    <row r="4608" spans="3:3" x14ac:dyDescent="0.25">
      <c r="C4608" s="58"/>
    </row>
    <row r="4609" spans="1:3" x14ac:dyDescent="0.25">
      <c r="A4609" s="59"/>
      <c r="C4609" s="58"/>
    </row>
    <row r="4610" spans="1:3" x14ac:dyDescent="0.25">
      <c r="C4610" s="58"/>
    </row>
    <row r="4611" spans="1:3" x14ac:dyDescent="0.25">
      <c r="C4611" s="58"/>
    </row>
    <row r="4612" spans="1:3" x14ac:dyDescent="0.25">
      <c r="C4612" s="58"/>
    </row>
    <row r="4613" spans="1:3" x14ac:dyDescent="0.25">
      <c r="C4613" s="58"/>
    </row>
    <row r="4614" spans="1:3" x14ac:dyDescent="0.25">
      <c r="C4614" s="58"/>
    </row>
    <row r="4615" spans="1:3" x14ac:dyDescent="0.25">
      <c r="C4615" s="58"/>
    </row>
    <row r="4616" spans="1:3" x14ac:dyDescent="0.25">
      <c r="C4616" s="58"/>
    </row>
    <row r="4617" spans="1:3" x14ac:dyDescent="0.25">
      <c r="C4617" s="58"/>
    </row>
    <row r="4618" spans="1:3" x14ac:dyDescent="0.25">
      <c r="C4618" s="58"/>
    </row>
    <row r="4619" spans="1:3" x14ac:dyDescent="0.25">
      <c r="C4619" s="58"/>
    </row>
    <row r="4620" spans="1:3" x14ac:dyDescent="0.25">
      <c r="C4620" s="58"/>
    </row>
    <row r="4621" spans="1:3" x14ac:dyDescent="0.25">
      <c r="C4621" s="58"/>
    </row>
    <row r="4622" spans="1:3" x14ac:dyDescent="0.25">
      <c r="C4622" s="58"/>
    </row>
    <row r="4623" spans="1:3" x14ac:dyDescent="0.25">
      <c r="C4623" s="58"/>
    </row>
    <row r="4624" spans="1:3" x14ac:dyDescent="0.25">
      <c r="C4624" s="58"/>
    </row>
    <row r="4625" spans="1:3" x14ac:dyDescent="0.25">
      <c r="C4625" s="58"/>
    </row>
    <row r="4626" spans="1:3" x14ac:dyDescent="0.25">
      <c r="C4626" s="58"/>
    </row>
    <row r="4627" spans="1:3" x14ac:dyDescent="0.25">
      <c r="C4627" s="58"/>
    </row>
    <row r="4628" spans="1:3" x14ac:dyDescent="0.25">
      <c r="A4628" s="59"/>
      <c r="C4628" s="58"/>
    </row>
    <row r="4629" spans="1:3" x14ac:dyDescent="0.25">
      <c r="C4629" s="58"/>
    </row>
    <row r="4630" spans="1:3" x14ac:dyDescent="0.25">
      <c r="C4630" s="58"/>
    </row>
    <row r="4631" spans="1:3" x14ac:dyDescent="0.25">
      <c r="C4631" s="58"/>
    </row>
    <row r="4632" spans="1:3" x14ac:dyDescent="0.25">
      <c r="C4632" s="58"/>
    </row>
    <row r="4633" spans="1:3" x14ac:dyDescent="0.25">
      <c r="C4633" s="58"/>
    </row>
    <row r="4634" spans="1:3" x14ac:dyDescent="0.25">
      <c r="C4634" s="58"/>
    </row>
    <row r="4635" spans="1:3" x14ac:dyDescent="0.25">
      <c r="C4635" s="58"/>
    </row>
    <row r="4636" spans="1:3" x14ac:dyDescent="0.25">
      <c r="C4636" s="58"/>
    </row>
    <row r="4637" spans="1:3" x14ac:dyDescent="0.25">
      <c r="C4637" s="58"/>
    </row>
    <row r="4638" spans="1:3" x14ac:dyDescent="0.25">
      <c r="C4638" s="58"/>
    </row>
    <row r="4639" spans="1:3" x14ac:dyDescent="0.25">
      <c r="C4639" s="58"/>
    </row>
    <row r="4640" spans="1:3" x14ac:dyDescent="0.25">
      <c r="C4640" s="58"/>
    </row>
    <row r="4641" spans="1:3" x14ac:dyDescent="0.25">
      <c r="C4641" s="58"/>
    </row>
    <row r="4642" spans="1:3" x14ac:dyDescent="0.25">
      <c r="C4642" s="58"/>
    </row>
    <row r="4643" spans="1:3" x14ac:dyDescent="0.25">
      <c r="C4643" s="58"/>
    </row>
    <row r="4644" spans="1:3" x14ac:dyDescent="0.25">
      <c r="C4644" s="58"/>
    </row>
    <row r="4645" spans="1:3" x14ac:dyDescent="0.25">
      <c r="C4645" s="58"/>
    </row>
    <row r="4646" spans="1:3" x14ac:dyDescent="0.25">
      <c r="C4646" s="58"/>
    </row>
    <row r="4647" spans="1:3" x14ac:dyDescent="0.25">
      <c r="A4647" s="59"/>
      <c r="C4647" s="58"/>
    </row>
    <row r="4648" spans="1:3" x14ac:dyDescent="0.25">
      <c r="C4648" s="58"/>
    </row>
    <row r="4649" spans="1:3" x14ac:dyDescent="0.25">
      <c r="C4649" s="58"/>
    </row>
    <row r="4650" spans="1:3" x14ac:dyDescent="0.25">
      <c r="C4650" s="58"/>
    </row>
    <row r="4651" spans="1:3" x14ac:dyDescent="0.25">
      <c r="C4651" s="58"/>
    </row>
    <row r="4652" spans="1:3" x14ac:dyDescent="0.25">
      <c r="C4652" s="58"/>
    </row>
    <row r="4653" spans="1:3" x14ac:dyDescent="0.25">
      <c r="C4653" s="58"/>
    </row>
    <row r="4654" spans="1:3" x14ac:dyDescent="0.25">
      <c r="C4654" s="58"/>
    </row>
    <row r="4655" spans="1:3" x14ac:dyDescent="0.25">
      <c r="C4655" s="58"/>
    </row>
    <row r="4656" spans="1:3" x14ac:dyDescent="0.25">
      <c r="C4656" s="58"/>
    </row>
    <row r="4657" spans="1:3" x14ac:dyDescent="0.25">
      <c r="C4657" s="58"/>
    </row>
    <row r="4658" spans="1:3" x14ac:dyDescent="0.25">
      <c r="C4658" s="58"/>
    </row>
    <row r="4659" spans="1:3" x14ac:dyDescent="0.25">
      <c r="C4659" s="58"/>
    </row>
    <row r="4660" spans="1:3" x14ac:dyDescent="0.25">
      <c r="C4660" s="58"/>
    </row>
    <row r="4661" spans="1:3" x14ac:dyDescent="0.25">
      <c r="C4661" s="58"/>
    </row>
    <row r="4662" spans="1:3" x14ac:dyDescent="0.25">
      <c r="C4662" s="58"/>
    </row>
    <row r="4663" spans="1:3" x14ac:dyDescent="0.25">
      <c r="C4663" s="58"/>
    </row>
    <row r="4664" spans="1:3" x14ac:dyDescent="0.25">
      <c r="C4664" s="58"/>
    </row>
    <row r="4665" spans="1:3" x14ac:dyDescent="0.25">
      <c r="C4665" s="58"/>
    </row>
    <row r="4666" spans="1:3" x14ac:dyDescent="0.25">
      <c r="A4666" s="59"/>
      <c r="C4666" s="58"/>
    </row>
    <row r="4667" spans="1:3" x14ac:dyDescent="0.25">
      <c r="C4667" s="58"/>
    </row>
    <row r="4668" spans="1:3" x14ac:dyDescent="0.25">
      <c r="C4668" s="58"/>
    </row>
    <row r="4669" spans="1:3" x14ac:dyDescent="0.25">
      <c r="C4669" s="58"/>
    </row>
    <row r="4670" spans="1:3" x14ac:dyDescent="0.25">
      <c r="C4670" s="58"/>
    </row>
    <row r="4671" spans="1:3" x14ac:dyDescent="0.25">
      <c r="C4671" s="58"/>
    </row>
    <row r="4672" spans="1:3" x14ac:dyDescent="0.25">
      <c r="C4672" s="58"/>
    </row>
    <row r="4673" spans="1:3" x14ac:dyDescent="0.25">
      <c r="C4673" s="58"/>
    </row>
    <row r="4674" spans="1:3" x14ac:dyDescent="0.25">
      <c r="C4674" s="58"/>
    </row>
    <row r="4675" spans="1:3" x14ac:dyDescent="0.25">
      <c r="C4675" s="58"/>
    </row>
    <row r="4676" spans="1:3" x14ac:dyDescent="0.25">
      <c r="C4676" s="58"/>
    </row>
    <row r="4677" spans="1:3" x14ac:dyDescent="0.25">
      <c r="C4677" s="58"/>
    </row>
    <row r="4678" spans="1:3" x14ac:dyDescent="0.25">
      <c r="C4678" s="58"/>
    </row>
    <row r="4679" spans="1:3" x14ac:dyDescent="0.25">
      <c r="C4679" s="58"/>
    </row>
    <row r="4680" spans="1:3" x14ac:dyDescent="0.25">
      <c r="C4680" s="58"/>
    </row>
    <row r="4681" spans="1:3" x14ac:dyDescent="0.25">
      <c r="C4681" s="58"/>
    </row>
    <row r="4682" spans="1:3" x14ac:dyDescent="0.25">
      <c r="C4682" s="58"/>
    </row>
    <row r="4683" spans="1:3" x14ac:dyDescent="0.25">
      <c r="C4683" s="58"/>
    </row>
    <row r="4684" spans="1:3" x14ac:dyDescent="0.25">
      <c r="C4684" s="58"/>
    </row>
    <row r="4685" spans="1:3" x14ac:dyDescent="0.25">
      <c r="A4685" s="59"/>
      <c r="C4685" s="58"/>
    </row>
    <row r="4686" spans="1:3" x14ac:dyDescent="0.25">
      <c r="C4686" s="58"/>
    </row>
    <row r="4687" spans="1:3" x14ac:dyDescent="0.25">
      <c r="C4687" s="58"/>
    </row>
    <row r="4688" spans="1:3" x14ac:dyDescent="0.25">
      <c r="C4688" s="58"/>
    </row>
    <row r="4689" spans="1:3" x14ac:dyDescent="0.25">
      <c r="C4689" s="58"/>
    </row>
    <row r="4690" spans="1:3" x14ac:dyDescent="0.25">
      <c r="C4690" s="58"/>
    </row>
    <row r="4691" spans="1:3" x14ac:dyDescent="0.25">
      <c r="C4691" s="58"/>
    </row>
    <row r="4692" spans="1:3" x14ac:dyDescent="0.25">
      <c r="C4692" s="58"/>
    </row>
    <row r="4693" spans="1:3" x14ac:dyDescent="0.25">
      <c r="C4693" s="58"/>
    </row>
    <row r="4694" spans="1:3" x14ac:dyDescent="0.25">
      <c r="C4694" s="58"/>
    </row>
    <row r="4695" spans="1:3" x14ac:dyDescent="0.25">
      <c r="C4695" s="58"/>
    </row>
    <row r="4696" spans="1:3" x14ac:dyDescent="0.25">
      <c r="C4696" s="58"/>
    </row>
    <row r="4697" spans="1:3" x14ac:dyDescent="0.25">
      <c r="C4697" s="58"/>
    </row>
    <row r="4698" spans="1:3" x14ac:dyDescent="0.25">
      <c r="C4698" s="58"/>
    </row>
    <row r="4699" spans="1:3" x14ac:dyDescent="0.25">
      <c r="C4699" s="58"/>
    </row>
    <row r="4700" spans="1:3" x14ac:dyDescent="0.25">
      <c r="C4700" s="58"/>
    </row>
    <row r="4701" spans="1:3" x14ac:dyDescent="0.25">
      <c r="C4701" s="58"/>
    </row>
    <row r="4702" spans="1:3" x14ac:dyDescent="0.25">
      <c r="C4702" s="58"/>
    </row>
    <row r="4703" spans="1:3" x14ac:dyDescent="0.25">
      <c r="C4703" s="58"/>
    </row>
    <row r="4704" spans="1:3" x14ac:dyDescent="0.25">
      <c r="A4704" s="59"/>
      <c r="C4704" s="58"/>
    </row>
    <row r="4705" spans="3:3" x14ac:dyDescent="0.25">
      <c r="C4705" s="58"/>
    </row>
    <row r="4706" spans="3:3" x14ac:dyDescent="0.25">
      <c r="C4706" s="58"/>
    </row>
    <row r="4707" spans="3:3" x14ac:dyDescent="0.25">
      <c r="C4707" s="58"/>
    </row>
    <row r="4708" spans="3:3" x14ac:dyDescent="0.25">
      <c r="C4708" s="58"/>
    </row>
    <row r="4709" spans="3:3" x14ac:dyDescent="0.25">
      <c r="C4709" s="58"/>
    </row>
    <row r="4710" spans="3:3" x14ac:dyDescent="0.25">
      <c r="C4710" s="58"/>
    </row>
    <row r="4711" spans="3:3" x14ac:dyDescent="0.25">
      <c r="C4711" s="58"/>
    </row>
    <row r="4712" spans="3:3" x14ac:dyDescent="0.25">
      <c r="C4712" s="58"/>
    </row>
    <row r="4713" spans="3:3" x14ac:dyDescent="0.25">
      <c r="C4713" s="58"/>
    </row>
    <row r="4714" spans="3:3" x14ac:dyDescent="0.25">
      <c r="C4714" s="58"/>
    </row>
    <row r="4715" spans="3:3" x14ac:dyDescent="0.25">
      <c r="C4715" s="58"/>
    </row>
    <row r="4716" spans="3:3" x14ac:dyDescent="0.25">
      <c r="C4716" s="58"/>
    </row>
    <row r="4717" spans="3:3" x14ac:dyDescent="0.25">
      <c r="C4717" s="58"/>
    </row>
    <row r="4718" spans="3:3" x14ac:dyDescent="0.25">
      <c r="C4718" s="58"/>
    </row>
    <row r="4719" spans="3:3" x14ac:dyDescent="0.25">
      <c r="C4719" s="58"/>
    </row>
    <row r="4720" spans="3:3" x14ac:dyDescent="0.25">
      <c r="C4720" s="58"/>
    </row>
    <row r="4721" spans="1:3" x14ac:dyDescent="0.25">
      <c r="C4721" s="58"/>
    </row>
    <row r="4722" spans="1:3" x14ac:dyDescent="0.25">
      <c r="C4722" s="58"/>
    </row>
    <row r="4723" spans="1:3" x14ac:dyDescent="0.25">
      <c r="A4723" s="59"/>
      <c r="C4723" s="58"/>
    </row>
    <row r="4724" spans="1:3" x14ac:dyDescent="0.25">
      <c r="C4724" s="58"/>
    </row>
    <row r="4725" spans="1:3" x14ac:dyDescent="0.25">
      <c r="C4725" s="58"/>
    </row>
    <row r="4726" spans="1:3" x14ac:dyDescent="0.25">
      <c r="C4726" s="58"/>
    </row>
    <row r="4727" spans="1:3" x14ac:dyDescent="0.25">
      <c r="C4727" s="58"/>
    </row>
    <row r="4728" spans="1:3" x14ac:dyDescent="0.25">
      <c r="C4728" s="58"/>
    </row>
    <row r="4729" spans="1:3" x14ac:dyDescent="0.25">
      <c r="C4729" s="58"/>
    </row>
    <row r="4730" spans="1:3" x14ac:dyDescent="0.25">
      <c r="C4730" s="58"/>
    </row>
    <row r="4731" spans="1:3" x14ac:dyDescent="0.25">
      <c r="C4731" s="58"/>
    </row>
    <row r="4732" spans="1:3" x14ac:dyDescent="0.25">
      <c r="C4732" s="58"/>
    </row>
    <row r="4733" spans="1:3" x14ac:dyDescent="0.25">
      <c r="C4733" s="58"/>
    </row>
    <row r="4734" spans="1:3" x14ac:dyDescent="0.25">
      <c r="C4734" s="58"/>
    </row>
    <row r="4735" spans="1:3" x14ac:dyDescent="0.25">
      <c r="C4735" s="58"/>
    </row>
    <row r="4736" spans="1:3" x14ac:dyDescent="0.25">
      <c r="C4736" s="58"/>
    </row>
    <row r="4737" spans="1:3" x14ac:dyDescent="0.25">
      <c r="C4737" s="58"/>
    </row>
    <row r="4738" spans="1:3" x14ac:dyDescent="0.25">
      <c r="C4738" s="58"/>
    </row>
    <row r="4739" spans="1:3" x14ac:dyDescent="0.25">
      <c r="C4739" s="58"/>
    </row>
    <row r="4740" spans="1:3" x14ac:dyDescent="0.25">
      <c r="C4740" s="58"/>
    </row>
    <row r="4741" spans="1:3" x14ac:dyDescent="0.25">
      <c r="C4741" s="58"/>
    </row>
    <row r="4742" spans="1:3" x14ac:dyDescent="0.25">
      <c r="A4742" s="59"/>
      <c r="C4742" s="58"/>
    </row>
    <row r="4743" spans="1:3" x14ac:dyDescent="0.25">
      <c r="C4743" s="58"/>
    </row>
    <row r="4744" spans="1:3" x14ac:dyDescent="0.25">
      <c r="C4744" s="58"/>
    </row>
    <row r="4745" spans="1:3" x14ac:dyDescent="0.25">
      <c r="C4745" s="58"/>
    </row>
    <row r="4746" spans="1:3" x14ac:dyDescent="0.25">
      <c r="C4746" s="58"/>
    </row>
    <row r="4747" spans="1:3" x14ac:dyDescent="0.25">
      <c r="C4747" s="58"/>
    </row>
    <row r="4748" spans="1:3" x14ac:dyDescent="0.25">
      <c r="C4748" s="58"/>
    </row>
    <row r="4749" spans="1:3" x14ac:dyDescent="0.25">
      <c r="C4749" s="58"/>
    </row>
    <row r="4750" spans="1:3" x14ac:dyDescent="0.25">
      <c r="C4750" s="58"/>
    </row>
    <row r="4751" spans="1:3" x14ac:dyDescent="0.25">
      <c r="C4751" s="58"/>
    </row>
    <row r="4752" spans="1:3" x14ac:dyDescent="0.25">
      <c r="C4752" s="58"/>
    </row>
    <row r="4753" spans="1:3" x14ac:dyDescent="0.25">
      <c r="C4753" s="58"/>
    </row>
    <row r="4754" spans="1:3" x14ac:dyDescent="0.25">
      <c r="C4754" s="58"/>
    </row>
    <row r="4755" spans="1:3" x14ac:dyDescent="0.25">
      <c r="C4755" s="58"/>
    </row>
    <row r="4756" spans="1:3" x14ac:dyDescent="0.25">
      <c r="C4756" s="58"/>
    </row>
    <row r="4757" spans="1:3" x14ac:dyDescent="0.25">
      <c r="C4757" s="58"/>
    </row>
    <row r="4758" spans="1:3" x14ac:dyDescent="0.25">
      <c r="C4758" s="58"/>
    </row>
    <row r="4759" spans="1:3" x14ac:dyDescent="0.25">
      <c r="C4759" s="58"/>
    </row>
    <row r="4760" spans="1:3" x14ac:dyDescent="0.25">
      <c r="C4760" s="58"/>
    </row>
    <row r="4761" spans="1:3" x14ac:dyDescent="0.25">
      <c r="A4761" s="59"/>
      <c r="C4761" s="58"/>
    </row>
    <row r="4762" spans="1:3" x14ac:dyDescent="0.25">
      <c r="C4762" s="58"/>
    </row>
    <row r="4763" spans="1:3" x14ac:dyDescent="0.25">
      <c r="C4763" s="58"/>
    </row>
    <row r="4764" spans="1:3" x14ac:dyDescent="0.25">
      <c r="C4764" s="58"/>
    </row>
    <row r="4765" spans="1:3" x14ac:dyDescent="0.25">
      <c r="C4765" s="58"/>
    </row>
    <row r="4766" spans="1:3" x14ac:dyDescent="0.25">
      <c r="C4766" s="58"/>
    </row>
    <row r="4767" spans="1:3" x14ac:dyDescent="0.25">
      <c r="C4767" s="58"/>
    </row>
    <row r="4768" spans="1:3" x14ac:dyDescent="0.25">
      <c r="C4768" s="58"/>
    </row>
    <row r="4769" spans="1:3" x14ac:dyDescent="0.25">
      <c r="C4769" s="58"/>
    </row>
    <row r="4770" spans="1:3" x14ac:dyDescent="0.25">
      <c r="C4770" s="58"/>
    </row>
    <row r="4771" spans="1:3" x14ac:dyDescent="0.25">
      <c r="C4771" s="58"/>
    </row>
    <row r="4772" spans="1:3" x14ac:dyDescent="0.25">
      <c r="C4772" s="58"/>
    </row>
    <row r="4773" spans="1:3" x14ac:dyDescent="0.25">
      <c r="C4773" s="58"/>
    </row>
    <row r="4774" spans="1:3" x14ac:dyDescent="0.25">
      <c r="C4774" s="58"/>
    </row>
    <row r="4775" spans="1:3" x14ac:dyDescent="0.25">
      <c r="C4775" s="58"/>
    </row>
    <row r="4776" spans="1:3" x14ac:dyDescent="0.25">
      <c r="C4776" s="58"/>
    </row>
    <row r="4777" spans="1:3" x14ac:dyDescent="0.25">
      <c r="C4777" s="58"/>
    </row>
    <row r="4778" spans="1:3" x14ac:dyDescent="0.25">
      <c r="C4778" s="58"/>
    </row>
    <row r="4779" spans="1:3" x14ac:dyDescent="0.25">
      <c r="C4779" s="58"/>
    </row>
    <row r="4780" spans="1:3" x14ac:dyDescent="0.25">
      <c r="A4780" s="59"/>
      <c r="C4780" s="58"/>
    </row>
    <row r="4781" spans="1:3" x14ac:dyDescent="0.25">
      <c r="C4781" s="58"/>
    </row>
    <row r="4782" spans="1:3" x14ac:dyDescent="0.25">
      <c r="C4782" s="58"/>
    </row>
    <row r="4783" spans="1:3" x14ac:dyDescent="0.25">
      <c r="C4783" s="58"/>
    </row>
    <row r="4784" spans="1:3" x14ac:dyDescent="0.25">
      <c r="C4784" s="58"/>
    </row>
    <row r="4785" spans="1:3" x14ac:dyDescent="0.25">
      <c r="C4785" s="58"/>
    </row>
    <row r="4786" spans="1:3" x14ac:dyDescent="0.25">
      <c r="C4786" s="58"/>
    </row>
    <row r="4787" spans="1:3" x14ac:dyDescent="0.25">
      <c r="C4787" s="58"/>
    </row>
    <row r="4788" spans="1:3" x14ac:dyDescent="0.25">
      <c r="C4788" s="58"/>
    </row>
    <row r="4789" spans="1:3" x14ac:dyDescent="0.25">
      <c r="C4789" s="58"/>
    </row>
    <row r="4790" spans="1:3" x14ac:dyDescent="0.25">
      <c r="C4790" s="58"/>
    </row>
    <row r="4791" spans="1:3" x14ac:dyDescent="0.25">
      <c r="C4791" s="58"/>
    </row>
    <row r="4792" spans="1:3" x14ac:dyDescent="0.25">
      <c r="C4792" s="58"/>
    </row>
    <row r="4793" spans="1:3" x14ac:dyDescent="0.25">
      <c r="C4793" s="58"/>
    </row>
    <row r="4794" spans="1:3" x14ac:dyDescent="0.25">
      <c r="C4794" s="58"/>
    </row>
    <row r="4795" spans="1:3" x14ac:dyDescent="0.25">
      <c r="C4795" s="58"/>
    </row>
    <row r="4796" spans="1:3" x14ac:dyDescent="0.25">
      <c r="C4796" s="58"/>
    </row>
    <row r="4797" spans="1:3" x14ac:dyDescent="0.25">
      <c r="C4797" s="58"/>
    </row>
    <row r="4798" spans="1:3" x14ac:dyDescent="0.25">
      <c r="C4798" s="58"/>
    </row>
    <row r="4799" spans="1:3" x14ac:dyDescent="0.25">
      <c r="A4799" s="59"/>
      <c r="C4799" s="58"/>
    </row>
    <row r="4800" spans="1:3" x14ac:dyDescent="0.25">
      <c r="C4800" s="58"/>
    </row>
    <row r="4801" spans="3:3" x14ac:dyDescent="0.25">
      <c r="C4801" s="58"/>
    </row>
    <row r="4802" spans="3:3" x14ac:dyDescent="0.25">
      <c r="C4802" s="58"/>
    </row>
    <row r="4803" spans="3:3" x14ac:dyDescent="0.25">
      <c r="C4803" s="58"/>
    </row>
    <row r="4804" spans="3:3" x14ac:dyDescent="0.25">
      <c r="C4804" s="58"/>
    </row>
    <row r="4805" spans="3:3" x14ac:dyDescent="0.25">
      <c r="C4805" s="58"/>
    </row>
    <row r="4806" spans="3:3" x14ac:dyDescent="0.25">
      <c r="C4806" s="58"/>
    </row>
    <row r="4807" spans="3:3" x14ac:dyDescent="0.25">
      <c r="C4807" s="58"/>
    </row>
    <row r="4808" spans="3:3" x14ac:dyDescent="0.25">
      <c r="C4808" s="58"/>
    </row>
    <row r="4809" spans="3:3" x14ac:dyDescent="0.25">
      <c r="C4809" s="58"/>
    </row>
    <row r="4810" spans="3:3" x14ac:dyDescent="0.25">
      <c r="C4810" s="58"/>
    </row>
    <row r="4811" spans="3:3" x14ac:dyDescent="0.25">
      <c r="C4811" s="58"/>
    </row>
    <row r="4812" spans="3:3" x14ac:dyDescent="0.25">
      <c r="C4812" s="58"/>
    </row>
    <row r="4813" spans="3:3" x14ac:dyDescent="0.25">
      <c r="C4813" s="58"/>
    </row>
    <row r="4814" spans="3:3" x14ac:dyDescent="0.25">
      <c r="C4814" s="58"/>
    </row>
    <row r="4815" spans="3:3" x14ac:dyDescent="0.25">
      <c r="C4815" s="58"/>
    </row>
    <row r="4816" spans="3:3" x14ac:dyDescent="0.25">
      <c r="C4816" s="58"/>
    </row>
    <row r="4817" spans="1:3" x14ac:dyDescent="0.25">
      <c r="C4817" s="58"/>
    </row>
    <row r="4818" spans="1:3" x14ac:dyDescent="0.25">
      <c r="A4818" s="59"/>
      <c r="C4818" s="58"/>
    </row>
    <row r="4819" spans="1:3" x14ac:dyDescent="0.25">
      <c r="C4819" s="58"/>
    </row>
    <row r="4820" spans="1:3" x14ac:dyDescent="0.25">
      <c r="C4820" s="58"/>
    </row>
    <row r="4821" spans="1:3" x14ac:dyDescent="0.25">
      <c r="C4821" s="58"/>
    </row>
    <row r="4822" spans="1:3" x14ac:dyDescent="0.25">
      <c r="C4822" s="58"/>
    </row>
    <row r="4823" spans="1:3" x14ac:dyDescent="0.25">
      <c r="C4823" s="58"/>
    </row>
    <row r="4824" spans="1:3" x14ac:dyDescent="0.25">
      <c r="C4824" s="58"/>
    </row>
    <row r="4825" spans="1:3" x14ac:dyDescent="0.25">
      <c r="C4825" s="58"/>
    </row>
    <row r="4826" spans="1:3" x14ac:dyDescent="0.25">
      <c r="C4826" s="58"/>
    </row>
    <row r="4827" spans="1:3" x14ac:dyDescent="0.25">
      <c r="C4827" s="58"/>
    </row>
    <row r="4828" spans="1:3" x14ac:dyDescent="0.25">
      <c r="C4828" s="58"/>
    </row>
    <row r="4829" spans="1:3" x14ac:dyDescent="0.25">
      <c r="C4829" s="58"/>
    </row>
    <row r="4830" spans="1:3" x14ac:dyDescent="0.25">
      <c r="C4830" s="58"/>
    </row>
    <row r="4831" spans="1:3" x14ac:dyDescent="0.25">
      <c r="C4831" s="58"/>
    </row>
    <row r="4832" spans="1:3" x14ac:dyDescent="0.25">
      <c r="C4832" s="58"/>
    </row>
    <row r="4833" spans="1:3" x14ac:dyDescent="0.25">
      <c r="C4833" s="58"/>
    </row>
    <row r="4834" spans="1:3" x14ac:dyDescent="0.25">
      <c r="C4834" s="58"/>
    </row>
    <row r="4835" spans="1:3" x14ac:dyDescent="0.25">
      <c r="C4835" s="58"/>
    </row>
    <row r="4836" spans="1:3" x14ac:dyDescent="0.25">
      <c r="C4836" s="58"/>
    </row>
    <row r="4837" spans="1:3" x14ac:dyDescent="0.25">
      <c r="A4837" s="59"/>
      <c r="C4837" s="58"/>
    </row>
    <row r="4838" spans="1:3" x14ac:dyDescent="0.25">
      <c r="C4838" s="58"/>
    </row>
    <row r="4839" spans="1:3" x14ac:dyDescent="0.25">
      <c r="C4839" s="58"/>
    </row>
    <row r="4840" spans="1:3" x14ac:dyDescent="0.25">
      <c r="C4840" s="58"/>
    </row>
    <row r="4841" spans="1:3" x14ac:dyDescent="0.25">
      <c r="C4841" s="58"/>
    </row>
    <row r="4842" spans="1:3" x14ac:dyDescent="0.25">
      <c r="C4842" s="58"/>
    </row>
    <row r="4843" spans="1:3" x14ac:dyDescent="0.25">
      <c r="C4843" s="58"/>
    </row>
    <row r="4844" spans="1:3" x14ac:dyDescent="0.25">
      <c r="C4844" s="58"/>
    </row>
    <row r="4845" spans="1:3" x14ac:dyDescent="0.25">
      <c r="C4845" s="58"/>
    </row>
    <row r="4846" spans="1:3" x14ac:dyDescent="0.25">
      <c r="C4846" s="58"/>
    </row>
    <row r="4847" spans="1:3" x14ac:dyDescent="0.25">
      <c r="C4847" s="58"/>
    </row>
    <row r="4848" spans="1:3" x14ac:dyDescent="0.25">
      <c r="C4848" s="58"/>
    </row>
    <row r="4849" spans="1:3" x14ac:dyDescent="0.25">
      <c r="C4849" s="58"/>
    </row>
    <row r="4850" spans="1:3" x14ac:dyDescent="0.25">
      <c r="C4850" s="58"/>
    </row>
    <row r="4851" spans="1:3" x14ac:dyDescent="0.25">
      <c r="C4851" s="58"/>
    </row>
    <row r="4852" spans="1:3" x14ac:dyDescent="0.25">
      <c r="C4852" s="58"/>
    </row>
    <row r="4853" spans="1:3" x14ac:dyDescent="0.25">
      <c r="C4853" s="58"/>
    </row>
    <row r="4854" spans="1:3" x14ac:dyDescent="0.25">
      <c r="C4854" s="58"/>
    </row>
    <row r="4855" spans="1:3" x14ac:dyDescent="0.25">
      <c r="C4855" s="58"/>
    </row>
    <row r="4856" spans="1:3" x14ac:dyDescent="0.25">
      <c r="A4856" s="59"/>
      <c r="C4856" s="58"/>
    </row>
    <row r="4857" spans="1:3" x14ac:dyDescent="0.25">
      <c r="C4857" s="58"/>
    </row>
    <row r="4858" spans="1:3" x14ac:dyDescent="0.25">
      <c r="C4858" s="58"/>
    </row>
    <row r="4859" spans="1:3" x14ac:dyDescent="0.25">
      <c r="C4859" s="58"/>
    </row>
    <row r="4860" spans="1:3" x14ac:dyDescent="0.25">
      <c r="C4860" s="58"/>
    </row>
    <row r="4861" spans="1:3" x14ac:dyDescent="0.25">
      <c r="C4861" s="58"/>
    </row>
    <row r="4862" spans="1:3" x14ac:dyDescent="0.25">
      <c r="C4862" s="58"/>
    </row>
    <row r="4863" spans="1:3" x14ac:dyDescent="0.25">
      <c r="C4863" s="58"/>
    </row>
    <row r="4864" spans="1:3" x14ac:dyDescent="0.25">
      <c r="C4864" s="58"/>
    </row>
    <row r="4865" spans="1:3" x14ac:dyDescent="0.25">
      <c r="C4865" s="58"/>
    </row>
    <row r="4866" spans="1:3" x14ac:dyDescent="0.25">
      <c r="C4866" s="58"/>
    </row>
    <row r="4867" spans="1:3" x14ac:dyDescent="0.25">
      <c r="C4867" s="58"/>
    </row>
    <row r="4868" spans="1:3" x14ac:dyDescent="0.25">
      <c r="C4868" s="58"/>
    </row>
    <row r="4869" spans="1:3" x14ac:dyDescent="0.25">
      <c r="C4869" s="58"/>
    </row>
    <row r="4870" spans="1:3" x14ac:dyDescent="0.25">
      <c r="C4870" s="58"/>
    </row>
    <row r="4871" spans="1:3" x14ac:dyDescent="0.25">
      <c r="C4871" s="58"/>
    </row>
    <row r="4872" spans="1:3" x14ac:dyDescent="0.25">
      <c r="C4872" s="58"/>
    </row>
    <row r="4873" spans="1:3" x14ac:dyDescent="0.25">
      <c r="C4873" s="58"/>
    </row>
    <row r="4874" spans="1:3" x14ac:dyDescent="0.25">
      <c r="C4874" s="58"/>
    </row>
    <row r="4875" spans="1:3" x14ac:dyDescent="0.25">
      <c r="A4875" s="59"/>
      <c r="C4875" s="58"/>
    </row>
    <row r="4876" spans="1:3" x14ac:dyDescent="0.25">
      <c r="C4876" s="58"/>
    </row>
    <row r="4877" spans="1:3" x14ac:dyDescent="0.25">
      <c r="C4877" s="58"/>
    </row>
    <row r="4878" spans="1:3" x14ac:dyDescent="0.25">
      <c r="C4878" s="58"/>
    </row>
    <row r="4879" spans="1:3" x14ac:dyDescent="0.25">
      <c r="C4879" s="58"/>
    </row>
    <row r="4880" spans="1:3" x14ac:dyDescent="0.25">
      <c r="C4880" s="58"/>
    </row>
    <row r="4881" spans="1:3" x14ac:dyDescent="0.25">
      <c r="C4881" s="58"/>
    </row>
    <row r="4882" spans="1:3" x14ac:dyDescent="0.25">
      <c r="C4882" s="58"/>
    </row>
    <row r="4883" spans="1:3" x14ac:dyDescent="0.25">
      <c r="C4883" s="58"/>
    </row>
    <row r="4884" spans="1:3" x14ac:dyDescent="0.25">
      <c r="C4884" s="58"/>
    </row>
    <row r="4885" spans="1:3" x14ac:dyDescent="0.25">
      <c r="C4885" s="58"/>
    </row>
    <row r="4886" spans="1:3" x14ac:dyDescent="0.25">
      <c r="C4886" s="58"/>
    </row>
    <row r="4887" spans="1:3" x14ac:dyDescent="0.25">
      <c r="C4887" s="58"/>
    </row>
    <row r="4888" spans="1:3" x14ac:dyDescent="0.25">
      <c r="C4888" s="58"/>
    </row>
    <row r="4889" spans="1:3" x14ac:dyDescent="0.25">
      <c r="C4889" s="58"/>
    </row>
    <row r="4890" spans="1:3" x14ac:dyDescent="0.25">
      <c r="C4890" s="58"/>
    </row>
    <row r="4891" spans="1:3" x14ac:dyDescent="0.25">
      <c r="C4891" s="58"/>
    </row>
    <row r="4892" spans="1:3" x14ac:dyDescent="0.25">
      <c r="C4892" s="58"/>
    </row>
    <row r="4893" spans="1:3" x14ac:dyDescent="0.25">
      <c r="C4893" s="58"/>
    </row>
    <row r="4894" spans="1:3" x14ac:dyDescent="0.25">
      <c r="A4894" s="59"/>
      <c r="C4894" s="58"/>
    </row>
    <row r="4895" spans="1:3" x14ac:dyDescent="0.25">
      <c r="C4895" s="58"/>
    </row>
    <row r="4896" spans="1:3" x14ac:dyDescent="0.25">
      <c r="C4896" s="58"/>
    </row>
    <row r="4897" spans="3:3" x14ac:dyDescent="0.25">
      <c r="C4897" s="58"/>
    </row>
    <row r="4898" spans="3:3" x14ac:dyDescent="0.25">
      <c r="C4898" s="58"/>
    </row>
    <row r="4899" spans="3:3" x14ac:dyDescent="0.25">
      <c r="C4899" s="58"/>
    </row>
    <row r="4900" spans="3:3" x14ac:dyDescent="0.25">
      <c r="C4900" s="58"/>
    </row>
    <row r="4901" spans="3:3" x14ac:dyDescent="0.25">
      <c r="C4901" s="58"/>
    </row>
    <row r="4902" spans="3:3" x14ac:dyDescent="0.25">
      <c r="C4902" s="58"/>
    </row>
    <row r="4903" spans="3:3" x14ac:dyDescent="0.25">
      <c r="C4903" s="58"/>
    </row>
    <row r="4904" spans="3:3" x14ac:dyDescent="0.25">
      <c r="C4904" s="58"/>
    </row>
    <row r="4905" spans="3:3" x14ac:dyDescent="0.25">
      <c r="C4905" s="58"/>
    </row>
    <row r="4906" spans="3:3" x14ac:dyDescent="0.25">
      <c r="C4906" s="58"/>
    </row>
    <row r="4907" spans="3:3" x14ac:dyDescent="0.25">
      <c r="C4907" s="58"/>
    </row>
    <row r="4908" spans="3:3" x14ac:dyDescent="0.25">
      <c r="C4908" s="58"/>
    </row>
    <row r="4909" spans="3:3" x14ac:dyDescent="0.25">
      <c r="C4909" s="58"/>
    </row>
    <row r="4910" spans="3:3" x14ac:dyDescent="0.25">
      <c r="C4910" s="58"/>
    </row>
    <row r="4911" spans="3:3" x14ac:dyDescent="0.25">
      <c r="C4911" s="58"/>
    </row>
    <row r="4912" spans="3:3" x14ac:dyDescent="0.25">
      <c r="C4912" s="58"/>
    </row>
    <row r="4913" spans="1:3" x14ac:dyDescent="0.25">
      <c r="A4913" s="59"/>
      <c r="C4913" s="58"/>
    </row>
    <row r="4914" spans="1:3" x14ac:dyDescent="0.25">
      <c r="C4914" s="58"/>
    </row>
    <row r="4915" spans="1:3" x14ac:dyDescent="0.25">
      <c r="C4915" s="58"/>
    </row>
    <row r="4916" spans="1:3" x14ac:dyDescent="0.25">
      <c r="C4916" s="58"/>
    </row>
    <row r="4917" spans="1:3" x14ac:dyDescent="0.25">
      <c r="C4917" s="58"/>
    </row>
    <row r="4918" spans="1:3" x14ac:dyDescent="0.25">
      <c r="C4918" s="58"/>
    </row>
    <row r="4919" spans="1:3" x14ac:dyDescent="0.25">
      <c r="C4919" s="58"/>
    </row>
    <row r="4920" spans="1:3" x14ac:dyDescent="0.25">
      <c r="C4920" s="58"/>
    </row>
    <row r="4921" spans="1:3" x14ac:dyDescent="0.25">
      <c r="C4921" s="58"/>
    </row>
    <row r="4922" spans="1:3" x14ac:dyDescent="0.25">
      <c r="C4922" s="58"/>
    </row>
    <row r="4923" spans="1:3" x14ac:dyDescent="0.25">
      <c r="C4923" s="58"/>
    </row>
    <row r="4924" spans="1:3" x14ac:dyDescent="0.25">
      <c r="C4924" s="58"/>
    </row>
    <row r="4925" spans="1:3" x14ac:dyDescent="0.25">
      <c r="C4925" s="58"/>
    </row>
    <row r="4926" spans="1:3" x14ac:dyDescent="0.25">
      <c r="C4926" s="58"/>
    </row>
    <row r="4927" spans="1:3" x14ac:dyDescent="0.25">
      <c r="C4927" s="58"/>
    </row>
    <row r="4928" spans="1:3" x14ac:dyDescent="0.25">
      <c r="C4928" s="58"/>
    </row>
    <row r="4929" spans="1:3" x14ac:dyDescent="0.25">
      <c r="C4929" s="58"/>
    </row>
    <row r="4930" spans="1:3" x14ac:dyDescent="0.25">
      <c r="C4930" s="58"/>
    </row>
    <row r="4931" spans="1:3" x14ac:dyDescent="0.25">
      <c r="C4931" s="58"/>
    </row>
    <row r="4932" spans="1:3" x14ac:dyDescent="0.25">
      <c r="A4932" s="59"/>
      <c r="C4932" s="58"/>
    </row>
    <row r="4933" spans="1:3" x14ac:dyDescent="0.25">
      <c r="C4933" s="58"/>
    </row>
    <row r="4934" spans="1:3" x14ac:dyDescent="0.25">
      <c r="C4934" s="58"/>
    </row>
    <row r="4935" spans="1:3" x14ac:dyDescent="0.25">
      <c r="C4935" s="58"/>
    </row>
    <row r="4936" spans="1:3" x14ac:dyDescent="0.25">
      <c r="C4936" s="58"/>
    </row>
    <row r="4937" spans="1:3" x14ac:dyDescent="0.25">
      <c r="C4937" s="58"/>
    </row>
    <row r="4938" spans="1:3" x14ac:dyDescent="0.25">
      <c r="C4938" s="58"/>
    </row>
    <row r="4939" spans="1:3" x14ac:dyDescent="0.25">
      <c r="C4939" s="58"/>
    </row>
    <row r="4940" spans="1:3" x14ac:dyDescent="0.25">
      <c r="C4940" s="58"/>
    </row>
    <row r="4941" spans="1:3" x14ac:dyDescent="0.25">
      <c r="C4941" s="58"/>
    </row>
    <row r="4942" spans="1:3" x14ac:dyDescent="0.25">
      <c r="C4942" s="58"/>
    </row>
    <row r="4943" spans="1:3" x14ac:dyDescent="0.25">
      <c r="C4943" s="58"/>
    </row>
    <row r="4944" spans="1:3" x14ac:dyDescent="0.25">
      <c r="C4944" s="58"/>
    </row>
    <row r="4945" spans="1:3" x14ac:dyDescent="0.25">
      <c r="C4945" s="58"/>
    </row>
    <row r="4946" spans="1:3" x14ac:dyDescent="0.25">
      <c r="C4946" s="58"/>
    </row>
    <row r="4947" spans="1:3" x14ac:dyDescent="0.25">
      <c r="C4947" s="58"/>
    </row>
    <row r="4948" spans="1:3" x14ac:dyDescent="0.25">
      <c r="C4948" s="58"/>
    </row>
    <row r="4949" spans="1:3" x14ac:dyDescent="0.25">
      <c r="C4949" s="58"/>
    </row>
    <row r="4950" spans="1:3" x14ac:dyDescent="0.25">
      <c r="C4950" s="58"/>
    </row>
    <row r="4951" spans="1:3" x14ac:dyDescent="0.25">
      <c r="A4951" s="59"/>
      <c r="C4951" s="58"/>
    </row>
    <row r="4952" spans="1:3" x14ac:dyDescent="0.25">
      <c r="C4952" s="58"/>
    </row>
    <row r="4953" spans="1:3" x14ac:dyDescent="0.25">
      <c r="C4953" s="58"/>
    </row>
    <row r="4954" spans="1:3" x14ac:dyDescent="0.25">
      <c r="C4954" s="58"/>
    </row>
    <row r="4955" spans="1:3" x14ac:dyDescent="0.25">
      <c r="C4955" s="58"/>
    </row>
    <row r="4956" spans="1:3" x14ac:dyDescent="0.25">
      <c r="C4956" s="58"/>
    </row>
    <row r="4957" spans="1:3" x14ac:dyDescent="0.25">
      <c r="C4957" s="58"/>
    </row>
    <row r="4958" spans="1:3" x14ac:dyDescent="0.25">
      <c r="C4958" s="58"/>
    </row>
    <row r="4959" spans="1:3" x14ac:dyDescent="0.25">
      <c r="C4959" s="58"/>
    </row>
    <row r="4960" spans="1:3" x14ac:dyDescent="0.25">
      <c r="C4960" s="58"/>
    </row>
    <row r="4961" spans="1:3" x14ac:dyDescent="0.25">
      <c r="C4961" s="58"/>
    </row>
    <row r="4962" spans="1:3" x14ac:dyDescent="0.25">
      <c r="C4962" s="58"/>
    </row>
    <row r="4963" spans="1:3" x14ac:dyDescent="0.25">
      <c r="C4963" s="58"/>
    </row>
    <row r="4964" spans="1:3" x14ac:dyDescent="0.25">
      <c r="C4964" s="58"/>
    </row>
    <row r="4965" spans="1:3" x14ac:dyDescent="0.25">
      <c r="C4965" s="58"/>
    </row>
    <row r="4966" spans="1:3" x14ac:dyDescent="0.25">
      <c r="C4966" s="58"/>
    </row>
    <row r="4967" spans="1:3" x14ac:dyDescent="0.25">
      <c r="C4967" s="58"/>
    </row>
    <row r="4968" spans="1:3" x14ac:dyDescent="0.25">
      <c r="C4968" s="58"/>
    </row>
    <row r="4969" spans="1:3" x14ac:dyDescent="0.25">
      <c r="C4969" s="58"/>
    </row>
    <row r="4970" spans="1:3" x14ac:dyDescent="0.25">
      <c r="A4970" s="59"/>
      <c r="C4970" s="58"/>
    </row>
    <row r="4971" spans="1:3" x14ac:dyDescent="0.25">
      <c r="C4971" s="58"/>
    </row>
    <row r="4972" spans="1:3" x14ac:dyDescent="0.25">
      <c r="C4972" s="58"/>
    </row>
    <row r="4973" spans="1:3" x14ac:dyDescent="0.25">
      <c r="C4973" s="58"/>
    </row>
    <row r="4974" spans="1:3" x14ac:dyDescent="0.25">
      <c r="C4974" s="58"/>
    </row>
    <row r="4975" spans="1:3" x14ac:dyDescent="0.25">
      <c r="C4975" s="58"/>
    </row>
    <row r="4976" spans="1:3" x14ac:dyDescent="0.25">
      <c r="C4976" s="58"/>
    </row>
    <row r="4977" spans="1:3" x14ac:dyDescent="0.25">
      <c r="C4977" s="58"/>
    </row>
    <row r="4978" spans="1:3" x14ac:dyDescent="0.25">
      <c r="C4978" s="58"/>
    </row>
    <row r="4979" spans="1:3" x14ac:dyDescent="0.25">
      <c r="C4979" s="58"/>
    </row>
    <row r="4980" spans="1:3" x14ac:dyDescent="0.25">
      <c r="C4980" s="58"/>
    </row>
    <row r="4981" spans="1:3" x14ac:dyDescent="0.25">
      <c r="C4981" s="58"/>
    </row>
    <row r="4982" spans="1:3" x14ac:dyDescent="0.25">
      <c r="C4982" s="58"/>
    </row>
    <row r="4983" spans="1:3" x14ac:dyDescent="0.25">
      <c r="C4983" s="58"/>
    </row>
    <row r="4984" spans="1:3" x14ac:dyDescent="0.25">
      <c r="C4984" s="58"/>
    </row>
    <row r="4985" spans="1:3" x14ac:dyDescent="0.25">
      <c r="C4985" s="58"/>
    </row>
    <row r="4986" spans="1:3" x14ac:dyDescent="0.25">
      <c r="C4986" s="58"/>
    </row>
    <row r="4987" spans="1:3" x14ac:dyDescent="0.25">
      <c r="C4987" s="58"/>
    </row>
    <row r="4988" spans="1:3" x14ac:dyDescent="0.25">
      <c r="C4988" s="58"/>
    </row>
    <row r="4989" spans="1:3" x14ac:dyDescent="0.25">
      <c r="A4989" s="59"/>
      <c r="C4989" s="58"/>
    </row>
    <row r="4990" spans="1:3" x14ac:dyDescent="0.25">
      <c r="C4990" s="58"/>
    </row>
    <row r="4991" spans="1:3" x14ac:dyDescent="0.25">
      <c r="C4991" s="58"/>
    </row>
    <row r="4992" spans="1:3" x14ac:dyDescent="0.25">
      <c r="C4992" s="58"/>
    </row>
    <row r="4993" spans="1:3" x14ac:dyDescent="0.25">
      <c r="C4993" s="58"/>
    </row>
    <row r="4994" spans="1:3" x14ac:dyDescent="0.25">
      <c r="C4994" s="58"/>
    </row>
    <row r="4995" spans="1:3" x14ac:dyDescent="0.25">
      <c r="C4995" s="58"/>
    </row>
    <row r="4996" spans="1:3" x14ac:dyDescent="0.25">
      <c r="C4996" s="58"/>
    </row>
    <row r="4997" spans="1:3" x14ac:dyDescent="0.25">
      <c r="C4997" s="58"/>
    </row>
    <row r="4998" spans="1:3" x14ac:dyDescent="0.25">
      <c r="C4998" s="58"/>
    </row>
    <row r="4999" spans="1:3" x14ac:dyDescent="0.25">
      <c r="C4999" s="58"/>
    </row>
    <row r="5000" spans="1:3" x14ac:dyDescent="0.25">
      <c r="C5000" s="58"/>
    </row>
    <row r="5001" spans="1:3" x14ac:dyDescent="0.25">
      <c r="C5001" s="58"/>
    </row>
    <row r="5002" spans="1:3" x14ac:dyDescent="0.25">
      <c r="C5002" s="58"/>
    </row>
    <row r="5003" spans="1:3" x14ac:dyDescent="0.25">
      <c r="C5003" s="58"/>
    </row>
    <row r="5004" spans="1:3" x14ac:dyDescent="0.25">
      <c r="C5004" s="58"/>
    </row>
    <row r="5005" spans="1:3" x14ac:dyDescent="0.25">
      <c r="C5005" s="58"/>
    </row>
    <row r="5006" spans="1:3" x14ac:dyDescent="0.25">
      <c r="C5006" s="58"/>
    </row>
    <row r="5007" spans="1:3" x14ac:dyDescent="0.25">
      <c r="C5007" s="58"/>
    </row>
    <row r="5008" spans="1:3" x14ac:dyDescent="0.25">
      <c r="A5008" s="59"/>
      <c r="C5008" s="58"/>
    </row>
    <row r="5009" spans="3:3" x14ac:dyDescent="0.25">
      <c r="C5009" s="58"/>
    </row>
    <row r="5010" spans="3:3" x14ac:dyDescent="0.25">
      <c r="C5010" s="58"/>
    </row>
    <row r="5011" spans="3:3" x14ac:dyDescent="0.25">
      <c r="C5011" s="58"/>
    </row>
    <row r="5012" spans="3:3" x14ac:dyDescent="0.25">
      <c r="C5012" s="58"/>
    </row>
    <row r="5013" spans="3:3" x14ac:dyDescent="0.25">
      <c r="C5013" s="58"/>
    </row>
    <row r="5014" spans="3:3" x14ac:dyDescent="0.25">
      <c r="C5014" s="58"/>
    </row>
    <row r="5015" spans="3:3" x14ac:dyDescent="0.25">
      <c r="C5015" s="58"/>
    </row>
    <row r="5016" spans="3:3" x14ac:dyDescent="0.25">
      <c r="C5016" s="58"/>
    </row>
    <row r="5017" spans="3:3" x14ac:dyDescent="0.25">
      <c r="C5017" s="58"/>
    </row>
    <row r="5018" spans="3:3" x14ac:dyDescent="0.25">
      <c r="C5018" s="58"/>
    </row>
    <row r="5019" spans="3:3" x14ac:dyDescent="0.25">
      <c r="C5019" s="58"/>
    </row>
    <row r="5020" spans="3:3" x14ac:dyDescent="0.25">
      <c r="C5020" s="58"/>
    </row>
    <row r="5021" spans="3:3" x14ac:dyDescent="0.25">
      <c r="C5021" s="58"/>
    </row>
    <row r="5022" spans="3:3" x14ac:dyDescent="0.25">
      <c r="C5022" s="58"/>
    </row>
    <row r="5023" spans="3:3" x14ac:dyDescent="0.25">
      <c r="C5023" s="58"/>
    </row>
    <row r="5024" spans="3:3" x14ac:dyDescent="0.25">
      <c r="C5024" s="58"/>
    </row>
    <row r="5025" spans="1:3" x14ac:dyDescent="0.25">
      <c r="C5025" s="58"/>
    </row>
    <row r="5026" spans="1:3" x14ac:dyDescent="0.25">
      <c r="C5026" s="58"/>
    </row>
    <row r="5027" spans="1:3" x14ac:dyDescent="0.25">
      <c r="A5027" s="59"/>
      <c r="C5027" s="58"/>
    </row>
    <row r="5028" spans="1:3" x14ac:dyDescent="0.25">
      <c r="C5028" s="58"/>
    </row>
    <row r="5029" spans="1:3" x14ac:dyDescent="0.25">
      <c r="C5029" s="58"/>
    </row>
    <row r="5030" spans="1:3" x14ac:dyDescent="0.25">
      <c r="C5030" s="58"/>
    </row>
    <row r="5031" spans="1:3" x14ac:dyDescent="0.25">
      <c r="C5031" s="58"/>
    </row>
    <row r="5032" spans="1:3" x14ac:dyDescent="0.25">
      <c r="C5032" s="58"/>
    </row>
    <row r="5033" spans="1:3" x14ac:dyDescent="0.25">
      <c r="C5033" s="58"/>
    </row>
    <row r="5034" spans="1:3" x14ac:dyDescent="0.25">
      <c r="C5034" s="58"/>
    </row>
    <row r="5035" spans="1:3" x14ac:dyDescent="0.25">
      <c r="C5035" s="58"/>
    </row>
    <row r="5036" spans="1:3" x14ac:dyDescent="0.25">
      <c r="C5036" s="58"/>
    </row>
    <row r="5037" spans="1:3" x14ac:dyDescent="0.25">
      <c r="C5037" s="58"/>
    </row>
    <row r="5038" spans="1:3" x14ac:dyDescent="0.25">
      <c r="C5038" s="58"/>
    </row>
    <row r="5039" spans="1:3" x14ac:dyDescent="0.25">
      <c r="C5039" s="58"/>
    </row>
    <row r="5040" spans="1:3" x14ac:dyDescent="0.25">
      <c r="C5040" s="58"/>
    </row>
    <row r="5041" spans="1:3" x14ac:dyDescent="0.25">
      <c r="C5041" s="58"/>
    </row>
    <row r="5042" spans="1:3" x14ac:dyDescent="0.25">
      <c r="C5042" s="58"/>
    </row>
    <row r="5043" spans="1:3" x14ac:dyDescent="0.25">
      <c r="C5043" s="58"/>
    </row>
    <row r="5044" spans="1:3" x14ac:dyDescent="0.25">
      <c r="C5044" s="58"/>
    </row>
    <row r="5045" spans="1:3" x14ac:dyDescent="0.25">
      <c r="C5045" s="58"/>
    </row>
    <row r="5046" spans="1:3" x14ac:dyDescent="0.25">
      <c r="A5046" s="59"/>
      <c r="C5046" s="58"/>
    </row>
    <row r="5047" spans="1:3" x14ac:dyDescent="0.25">
      <c r="C5047" s="58"/>
    </row>
    <row r="5048" spans="1:3" x14ac:dyDescent="0.25">
      <c r="C5048" s="58"/>
    </row>
    <row r="5049" spans="1:3" x14ac:dyDescent="0.25">
      <c r="C5049" s="58"/>
    </row>
    <row r="5050" spans="1:3" x14ac:dyDescent="0.25">
      <c r="C5050" s="58"/>
    </row>
    <row r="5051" spans="1:3" x14ac:dyDescent="0.25">
      <c r="C5051" s="58"/>
    </row>
    <row r="5052" spans="1:3" x14ac:dyDescent="0.25">
      <c r="C5052" s="58"/>
    </row>
    <row r="5053" spans="1:3" x14ac:dyDescent="0.25">
      <c r="C5053" s="58"/>
    </row>
    <row r="5054" spans="1:3" x14ac:dyDescent="0.25">
      <c r="C5054" s="58"/>
    </row>
    <row r="5055" spans="1:3" x14ac:dyDescent="0.25">
      <c r="C5055" s="58"/>
    </row>
    <row r="5056" spans="1:3" x14ac:dyDescent="0.25">
      <c r="C5056" s="58"/>
    </row>
    <row r="5057" spans="1:3" x14ac:dyDescent="0.25">
      <c r="C5057" s="58"/>
    </row>
    <row r="5058" spans="1:3" x14ac:dyDescent="0.25">
      <c r="C5058" s="58"/>
    </row>
    <row r="5059" spans="1:3" x14ac:dyDescent="0.25">
      <c r="C5059" s="58"/>
    </row>
    <row r="5060" spans="1:3" x14ac:dyDescent="0.25">
      <c r="C5060" s="58"/>
    </row>
    <row r="5061" spans="1:3" x14ac:dyDescent="0.25">
      <c r="C5061" s="58"/>
    </row>
    <row r="5062" spans="1:3" x14ac:dyDescent="0.25">
      <c r="C5062" s="58"/>
    </row>
    <row r="5063" spans="1:3" x14ac:dyDescent="0.25">
      <c r="C5063" s="58"/>
    </row>
    <row r="5064" spans="1:3" x14ac:dyDescent="0.25">
      <c r="C5064" s="58"/>
    </row>
    <row r="5065" spans="1:3" x14ac:dyDescent="0.25">
      <c r="A5065" s="59"/>
      <c r="C5065" s="58"/>
    </row>
    <row r="5066" spans="1:3" x14ac:dyDescent="0.25">
      <c r="C5066" s="58"/>
    </row>
    <row r="5067" spans="1:3" x14ac:dyDescent="0.25">
      <c r="C5067" s="58"/>
    </row>
    <row r="5068" spans="1:3" x14ac:dyDescent="0.25">
      <c r="C5068" s="58"/>
    </row>
    <row r="5069" spans="1:3" x14ac:dyDescent="0.25">
      <c r="C5069" s="58"/>
    </row>
    <row r="5070" spans="1:3" x14ac:dyDescent="0.25">
      <c r="C5070" s="58"/>
    </row>
    <row r="5071" spans="1:3" x14ac:dyDescent="0.25">
      <c r="C5071" s="58"/>
    </row>
    <row r="5072" spans="1:3" x14ac:dyDescent="0.25">
      <c r="C5072" s="58"/>
    </row>
    <row r="5073" spans="1:3" x14ac:dyDescent="0.25">
      <c r="C5073" s="58"/>
    </row>
    <row r="5074" spans="1:3" x14ac:dyDescent="0.25">
      <c r="C5074" s="58"/>
    </row>
    <row r="5075" spans="1:3" x14ac:dyDescent="0.25">
      <c r="C5075" s="58"/>
    </row>
    <row r="5076" spans="1:3" x14ac:dyDescent="0.25">
      <c r="C5076" s="58"/>
    </row>
    <row r="5077" spans="1:3" x14ac:dyDescent="0.25">
      <c r="C5077" s="58"/>
    </row>
    <row r="5078" spans="1:3" x14ac:dyDescent="0.25">
      <c r="C5078" s="58"/>
    </row>
    <row r="5079" spans="1:3" x14ac:dyDescent="0.25">
      <c r="C5079" s="58"/>
    </row>
    <row r="5080" spans="1:3" x14ac:dyDescent="0.25">
      <c r="C5080" s="58"/>
    </row>
    <row r="5081" spans="1:3" x14ac:dyDescent="0.25">
      <c r="C5081" s="58"/>
    </row>
    <row r="5082" spans="1:3" x14ac:dyDescent="0.25">
      <c r="C5082" s="58"/>
    </row>
    <row r="5083" spans="1:3" x14ac:dyDescent="0.25">
      <c r="C5083" s="58"/>
    </row>
    <row r="5084" spans="1:3" x14ac:dyDescent="0.25">
      <c r="A5084" s="59"/>
      <c r="C5084" s="58"/>
    </row>
    <row r="5085" spans="1:3" x14ac:dyDescent="0.25">
      <c r="C5085" s="58"/>
    </row>
    <row r="5086" spans="1:3" x14ac:dyDescent="0.25">
      <c r="C5086" s="58"/>
    </row>
    <row r="5087" spans="1:3" x14ac:dyDescent="0.25">
      <c r="C5087" s="58"/>
    </row>
    <row r="5088" spans="1:3" x14ac:dyDescent="0.25">
      <c r="C5088" s="58"/>
    </row>
    <row r="5089" spans="1:3" x14ac:dyDescent="0.25">
      <c r="C5089" s="58"/>
    </row>
    <row r="5090" spans="1:3" x14ac:dyDescent="0.25">
      <c r="C5090" s="58"/>
    </row>
    <row r="5091" spans="1:3" x14ac:dyDescent="0.25">
      <c r="C5091" s="58"/>
    </row>
    <row r="5092" spans="1:3" x14ac:dyDescent="0.25">
      <c r="C5092" s="58"/>
    </row>
    <row r="5093" spans="1:3" x14ac:dyDescent="0.25">
      <c r="C5093" s="58"/>
    </row>
    <row r="5094" spans="1:3" x14ac:dyDescent="0.25">
      <c r="C5094" s="58"/>
    </row>
    <row r="5095" spans="1:3" x14ac:dyDescent="0.25">
      <c r="C5095" s="58"/>
    </row>
    <row r="5096" spans="1:3" x14ac:dyDescent="0.25">
      <c r="C5096" s="58"/>
    </row>
    <row r="5097" spans="1:3" x14ac:dyDescent="0.25">
      <c r="C5097" s="58"/>
    </row>
    <row r="5098" spans="1:3" x14ac:dyDescent="0.25">
      <c r="C5098" s="58"/>
    </row>
    <row r="5099" spans="1:3" x14ac:dyDescent="0.25">
      <c r="C5099" s="58"/>
    </row>
    <row r="5100" spans="1:3" x14ac:dyDescent="0.25">
      <c r="C5100" s="58"/>
    </row>
    <row r="5101" spans="1:3" x14ac:dyDescent="0.25">
      <c r="C5101" s="58"/>
    </row>
    <row r="5102" spans="1:3" x14ac:dyDescent="0.25">
      <c r="C5102" s="58"/>
    </row>
    <row r="5103" spans="1:3" x14ac:dyDescent="0.25">
      <c r="A5103" s="59"/>
      <c r="C5103" s="58"/>
    </row>
    <row r="5104" spans="1:3" x14ac:dyDescent="0.25">
      <c r="C5104" s="58"/>
    </row>
    <row r="5105" spans="3:3" x14ac:dyDescent="0.25">
      <c r="C5105" s="58"/>
    </row>
    <row r="5106" spans="3:3" x14ac:dyDescent="0.25">
      <c r="C5106" s="58"/>
    </row>
    <row r="5107" spans="3:3" x14ac:dyDescent="0.25">
      <c r="C5107" s="58"/>
    </row>
    <row r="5108" spans="3:3" x14ac:dyDescent="0.25">
      <c r="C5108" s="58"/>
    </row>
    <row r="5109" spans="3:3" x14ac:dyDescent="0.25">
      <c r="C5109" s="58"/>
    </row>
    <row r="5110" spans="3:3" x14ac:dyDescent="0.25">
      <c r="C5110" s="58"/>
    </row>
    <row r="5111" spans="3:3" x14ac:dyDescent="0.25">
      <c r="C5111" s="58"/>
    </row>
    <row r="5112" spans="3:3" x14ac:dyDescent="0.25">
      <c r="C5112" s="58"/>
    </row>
    <row r="5113" spans="3:3" x14ac:dyDescent="0.25">
      <c r="C5113" s="58"/>
    </row>
    <row r="5114" spans="3:3" x14ac:dyDescent="0.25">
      <c r="C5114" s="58"/>
    </row>
    <row r="5115" spans="3:3" x14ac:dyDescent="0.25">
      <c r="C5115" s="58"/>
    </row>
    <row r="5116" spans="3:3" x14ac:dyDescent="0.25">
      <c r="C5116" s="58"/>
    </row>
    <row r="5117" spans="3:3" x14ac:dyDescent="0.25">
      <c r="C5117" s="58"/>
    </row>
    <row r="5118" spans="3:3" x14ac:dyDescent="0.25">
      <c r="C5118" s="58"/>
    </row>
    <row r="5119" spans="3:3" x14ac:dyDescent="0.25">
      <c r="C5119" s="58"/>
    </row>
    <row r="5120" spans="3:3" x14ac:dyDescent="0.25">
      <c r="C5120" s="58"/>
    </row>
    <row r="5121" spans="1:3" x14ac:dyDescent="0.25">
      <c r="C5121" s="58"/>
    </row>
    <row r="5122" spans="1:3" x14ac:dyDescent="0.25">
      <c r="A5122" s="59"/>
      <c r="C5122" s="58"/>
    </row>
    <row r="5123" spans="1:3" x14ac:dyDescent="0.25">
      <c r="C5123" s="58"/>
    </row>
    <row r="5124" spans="1:3" x14ac:dyDescent="0.25">
      <c r="C5124" s="58"/>
    </row>
    <row r="5125" spans="1:3" x14ac:dyDescent="0.25">
      <c r="C5125" s="58"/>
    </row>
    <row r="5126" spans="1:3" x14ac:dyDescent="0.25">
      <c r="C5126" s="58"/>
    </row>
    <row r="5127" spans="1:3" x14ac:dyDescent="0.25">
      <c r="C5127" s="58"/>
    </row>
    <row r="5128" spans="1:3" x14ac:dyDescent="0.25">
      <c r="C5128" s="58"/>
    </row>
    <row r="5129" spans="1:3" x14ac:dyDescent="0.25">
      <c r="C5129" s="58"/>
    </row>
    <row r="5130" spans="1:3" x14ac:dyDescent="0.25">
      <c r="C5130" s="58"/>
    </row>
    <row r="5131" spans="1:3" x14ac:dyDescent="0.25">
      <c r="C5131" s="58"/>
    </row>
    <row r="5132" spans="1:3" x14ac:dyDescent="0.25">
      <c r="C5132" s="58"/>
    </row>
    <row r="5133" spans="1:3" x14ac:dyDescent="0.25">
      <c r="C5133" s="58"/>
    </row>
    <row r="5134" spans="1:3" x14ac:dyDescent="0.25">
      <c r="C5134" s="58"/>
    </row>
    <row r="5135" spans="1:3" x14ac:dyDescent="0.25">
      <c r="C5135" s="58"/>
    </row>
    <row r="5136" spans="1:3" x14ac:dyDescent="0.25">
      <c r="C5136" s="58"/>
    </row>
    <row r="5137" spans="1:3" x14ac:dyDescent="0.25">
      <c r="C5137" s="58"/>
    </row>
    <row r="5138" spans="1:3" x14ac:dyDescent="0.25">
      <c r="C5138" s="58"/>
    </row>
    <row r="5139" spans="1:3" x14ac:dyDescent="0.25">
      <c r="C5139" s="58"/>
    </row>
    <row r="5140" spans="1:3" x14ac:dyDescent="0.25">
      <c r="C5140" s="58"/>
    </row>
    <row r="5141" spans="1:3" x14ac:dyDescent="0.25">
      <c r="A5141" s="59"/>
      <c r="C5141" s="58"/>
    </row>
    <row r="5142" spans="1:3" x14ac:dyDescent="0.25">
      <c r="C5142" s="58"/>
    </row>
    <row r="5143" spans="1:3" x14ac:dyDescent="0.25">
      <c r="C5143" s="58"/>
    </row>
    <row r="5144" spans="1:3" x14ac:dyDescent="0.25">
      <c r="C5144" s="58"/>
    </row>
    <row r="5145" spans="1:3" x14ac:dyDescent="0.25">
      <c r="C5145" s="58"/>
    </row>
    <row r="5146" spans="1:3" x14ac:dyDescent="0.25">
      <c r="C5146" s="58"/>
    </row>
    <row r="5147" spans="1:3" x14ac:dyDescent="0.25">
      <c r="C5147" s="58"/>
    </row>
    <row r="5148" spans="1:3" x14ac:dyDescent="0.25">
      <c r="C5148" s="58"/>
    </row>
    <row r="5149" spans="1:3" x14ac:dyDescent="0.25">
      <c r="C5149" s="58"/>
    </row>
    <row r="5150" spans="1:3" x14ac:dyDescent="0.25">
      <c r="C5150" s="58"/>
    </row>
    <row r="5151" spans="1:3" x14ac:dyDescent="0.25">
      <c r="C5151" s="58"/>
    </row>
    <row r="5152" spans="1:3" x14ac:dyDescent="0.25">
      <c r="C5152" s="58"/>
    </row>
    <row r="5153" spans="1:3" x14ac:dyDescent="0.25">
      <c r="C5153" s="58"/>
    </row>
    <row r="5154" spans="1:3" x14ac:dyDescent="0.25">
      <c r="C5154" s="58"/>
    </row>
    <row r="5155" spans="1:3" x14ac:dyDescent="0.25">
      <c r="C5155" s="58"/>
    </row>
    <row r="5156" spans="1:3" x14ac:dyDescent="0.25">
      <c r="C5156" s="58"/>
    </row>
    <row r="5157" spans="1:3" x14ac:dyDescent="0.25">
      <c r="C5157" s="58"/>
    </row>
    <row r="5158" spans="1:3" x14ac:dyDescent="0.25">
      <c r="C5158" s="58"/>
    </row>
    <row r="5159" spans="1:3" x14ac:dyDescent="0.25">
      <c r="C5159" s="58"/>
    </row>
    <row r="5160" spans="1:3" x14ac:dyDescent="0.25">
      <c r="A5160" s="59"/>
      <c r="C5160" s="58"/>
    </row>
    <row r="5161" spans="1:3" x14ac:dyDescent="0.25">
      <c r="C5161" s="58"/>
    </row>
    <row r="5162" spans="1:3" x14ac:dyDescent="0.25">
      <c r="C5162" s="58"/>
    </row>
    <row r="5163" spans="1:3" x14ac:dyDescent="0.25">
      <c r="C5163" s="58"/>
    </row>
    <row r="5164" spans="1:3" x14ac:dyDescent="0.25">
      <c r="C5164" s="58"/>
    </row>
    <row r="5165" spans="1:3" x14ac:dyDescent="0.25">
      <c r="C5165" s="58"/>
    </row>
    <row r="5166" spans="1:3" x14ac:dyDescent="0.25">
      <c r="C5166" s="58"/>
    </row>
    <row r="5167" spans="1:3" x14ac:dyDescent="0.25">
      <c r="C5167" s="58"/>
    </row>
    <row r="5168" spans="1:3" x14ac:dyDescent="0.25">
      <c r="C5168" s="58"/>
    </row>
    <row r="5169" spans="1:3" x14ac:dyDescent="0.25">
      <c r="C5169" s="58"/>
    </row>
    <row r="5170" spans="1:3" x14ac:dyDescent="0.25">
      <c r="C5170" s="58"/>
    </row>
    <row r="5171" spans="1:3" x14ac:dyDescent="0.25">
      <c r="C5171" s="58"/>
    </row>
    <row r="5172" spans="1:3" x14ac:dyDescent="0.25">
      <c r="C5172" s="58"/>
    </row>
    <row r="5173" spans="1:3" x14ac:dyDescent="0.25">
      <c r="C5173" s="58"/>
    </row>
    <row r="5174" spans="1:3" x14ac:dyDescent="0.25">
      <c r="C5174" s="58"/>
    </row>
    <row r="5175" spans="1:3" x14ac:dyDescent="0.25">
      <c r="C5175" s="58"/>
    </row>
    <row r="5176" spans="1:3" x14ac:dyDescent="0.25">
      <c r="C5176" s="58"/>
    </row>
    <row r="5177" spans="1:3" x14ac:dyDescent="0.25">
      <c r="C5177" s="58"/>
    </row>
    <row r="5178" spans="1:3" x14ac:dyDescent="0.25">
      <c r="C5178" s="58"/>
    </row>
    <row r="5179" spans="1:3" x14ac:dyDescent="0.25">
      <c r="A5179" s="59"/>
      <c r="C5179" s="58"/>
    </row>
    <row r="5180" spans="1:3" x14ac:dyDescent="0.25">
      <c r="C5180" s="58"/>
    </row>
    <row r="5181" spans="1:3" x14ac:dyDescent="0.25">
      <c r="C5181" s="58"/>
    </row>
    <row r="5182" spans="1:3" x14ac:dyDescent="0.25">
      <c r="C5182" s="58"/>
    </row>
    <row r="5183" spans="1:3" x14ac:dyDescent="0.25">
      <c r="C5183" s="58"/>
    </row>
    <row r="5184" spans="1:3" x14ac:dyDescent="0.25">
      <c r="C5184" s="58"/>
    </row>
    <row r="5185" spans="1:3" x14ac:dyDescent="0.25">
      <c r="C5185" s="58"/>
    </row>
    <row r="5186" spans="1:3" x14ac:dyDescent="0.25">
      <c r="C5186" s="58"/>
    </row>
    <row r="5187" spans="1:3" x14ac:dyDescent="0.25">
      <c r="C5187" s="58"/>
    </row>
    <row r="5188" spans="1:3" x14ac:dyDescent="0.25">
      <c r="C5188" s="58"/>
    </row>
    <row r="5189" spans="1:3" x14ac:dyDescent="0.25">
      <c r="C5189" s="58"/>
    </row>
    <row r="5190" spans="1:3" x14ac:dyDescent="0.25">
      <c r="C5190" s="58"/>
    </row>
    <row r="5191" spans="1:3" x14ac:dyDescent="0.25">
      <c r="C5191" s="58"/>
    </row>
    <row r="5192" spans="1:3" x14ac:dyDescent="0.25">
      <c r="C5192" s="58"/>
    </row>
    <row r="5193" spans="1:3" x14ac:dyDescent="0.25">
      <c r="C5193" s="58"/>
    </row>
    <row r="5194" spans="1:3" x14ac:dyDescent="0.25">
      <c r="C5194" s="58"/>
    </row>
    <row r="5195" spans="1:3" x14ac:dyDescent="0.25">
      <c r="C5195" s="58"/>
    </row>
    <row r="5196" spans="1:3" x14ac:dyDescent="0.25">
      <c r="C5196" s="58"/>
    </row>
    <row r="5197" spans="1:3" x14ac:dyDescent="0.25">
      <c r="C5197" s="58"/>
    </row>
    <row r="5198" spans="1:3" x14ac:dyDescent="0.25">
      <c r="A5198" s="59"/>
      <c r="C5198" s="58"/>
    </row>
    <row r="5199" spans="1:3" x14ac:dyDescent="0.25">
      <c r="C5199" s="58"/>
    </row>
    <row r="5200" spans="1:3" x14ac:dyDescent="0.25">
      <c r="C5200" s="58"/>
    </row>
    <row r="5201" spans="3:3" x14ac:dyDescent="0.25">
      <c r="C5201" s="58"/>
    </row>
    <row r="5202" spans="3:3" x14ac:dyDescent="0.25">
      <c r="C5202" s="58"/>
    </row>
    <row r="5203" spans="3:3" x14ac:dyDescent="0.25">
      <c r="C5203" s="58"/>
    </row>
    <row r="5204" spans="3:3" x14ac:dyDescent="0.25">
      <c r="C5204" s="58"/>
    </row>
    <row r="5205" spans="3:3" x14ac:dyDescent="0.25">
      <c r="C5205" s="58"/>
    </row>
    <row r="5206" spans="3:3" x14ac:dyDescent="0.25">
      <c r="C5206" s="58"/>
    </row>
    <row r="5207" spans="3:3" x14ac:dyDescent="0.25">
      <c r="C5207" s="58"/>
    </row>
    <row r="5208" spans="3:3" x14ac:dyDescent="0.25">
      <c r="C5208" s="58"/>
    </row>
    <row r="5209" spans="3:3" x14ac:dyDescent="0.25">
      <c r="C5209" s="58"/>
    </row>
    <row r="5210" spans="3:3" x14ac:dyDescent="0.25">
      <c r="C5210" s="58"/>
    </row>
    <row r="5211" spans="3:3" x14ac:dyDescent="0.25">
      <c r="C5211" s="58"/>
    </row>
    <row r="5212" spans="3:3" x14ac:dyDescent="0.25">
      <c r="C5212" s="58"/>
    </row>
    <row r="5213" spans="3:3" x14ac:dyDescent="0.25">
      <c r="C5213" s="58"/>
    </row>
    <row r="5214" spans="3:3" x14ac:dyDescent="0.25">
      <c r="C5214" s="58"/>
    </row>
    <row r="5215" spans="3:3" x14ac:dyDescent="0.25">
      <c r="C5215" s="58"/>
    </row>
    <row r="5216" spans="3:3" x14ac:dyDescent="0.25">
      <c r="C5216" s="58"/>
    </row>
    <row r="5217" spans="1:3" x14ac:dyDescent="0.25">
      <c r="A5217" s="59"/>
      <c r="C5217" s="58"/>
    </row>
    <row r="5218" spans="1:3" x14ac:dyDescent="0.25">
      <c r="C5218" s="58"/>
    </row>
    <row r="5219" spans="1:3" x14ac:dyDescent="0.25">
      <c r="C5219" s="58"/>
    </row>
    <row r="5220" spans="1:3" x14ac:dyDescent="0.25">
      <c r="C5220" s="58"/>
    </row>
    <row r="5221" spans="1:3" x14ac:dyDescent="0.25">
      <c r="C5221" s="58"/>
    </row>
    <row r="5222" spans="1:3" x14ac:dyDescent="0.25">
      <c r="C5222" s="58"/>
    </row>
    <row r="5223" spans="1:3" x14ac:dyDescent="0.25">
      <c r="C5223" s="58"/>
    </row>
    <row r="5224" spans="1:3" x14ac:dyDescent="0.25">
      <c r="C5224" s="58"/>
    </row>
    <row r="5225" spans="1:3" x14ac:dyDescent="0.25">
      <c r="C5225" s="58"/>
    </row>
    <row r="5226" spans="1:3" x14ac:dyDescent="0.25">
      <c r="C5226" s="58"/>
    </row>
    <row r="5227" spans="1:3" x14ac:dyDescent="0.25">
      <c r="C5227" s="58"/>
    </row>
    <row r="5228" spans="1:3" x14ac:dyDescent="0.25">
      <c r="C5228" s="58"/>
    </row>
    <row r="5229" spans="1:3" x14ac:dyDescent="0.25">
      <c r="C5229" s="58"/>
    </row>
    <row r="5230" spans="1:3" x14ac:dyDescent="0.25">
      <c r="C5230" s="58"/>
    </row>
    <row r="5231" spans="1:3" x14ac:dyDescent="0.25">
      <c r="C5231" s="58"/>
    </row>
    <row r="5232" spans="1:3" x14ac:dyDescent="0.25">
      <c r="C5232" s="58"/>
    </row>
    <row r="5233" spans="1:3" x14ac:dyDescent="0.25">
      <c r="C5233" s="58"/>
    </row>
    <row r="5234" spans="1:3" x14ac:dyDescent="0.25">
      <c r="C5234" s="58"/>
    </row>
    <row r="5235" spans="1:3" x14ac:dyDescent="0.25">
      <c r="C5235" s="58"/>
    </row>
    <row r="5236" spans="1:3" x14ac:dyDescent="0.25">
      <c r="A5236" s="59"/>
      <c r="C5236" s="58"/>
    </row>
    <row r="5237" spans="1:3" x14ac:dyDescent="0.25">
      <c r="C5237" s="58"/>
    </row>
    <row r="5238" spans="1:3" x14ac:dyDescent="0.25">
      <c r="C5238" s="58"/>
    </row>
    <row r="5239" spans="1:3" x14ac:dyDescent="0.25">
      <c r="C5239" s="58"/>
    </row>
    <row r="5240" spans="1:3" x14ac:dyDescent="0.25">
      <c r="C5240" s="58"/>
    </row>
    <row r="5241" spans="1:3" x14ac:dyDescent="0.25">
      <c r="C5241" s="58"/>
    </row>
    <row r="5242" spans="1:3" x14ac:dyDescent="0.25">
      <c r="C5242" s="58"/>
    </row>
    <row r="5243" spans="1:3" x14ac:dyDescent="0.25">
      <c r="C5243" s="58"/>
    </row>
    <row r="5244" spans="1:3" x14ac:dyDescent="0.25">
      <c r="C5244" s="58"/>
    </row>
    <row r="5245" spans="1:3" x14ac:dyDescent="0.25">
      <c r="C5245" s="58"/>
    </row>
    <row r="5246" spans="1:3" x14ac:dyDescent="0.25">
      <c r="C5246" s="58"/>
    </row>
    <row r="5247" spans="1:3" x14ac:dyDescent="0.25">
      <c r="C5247" s="58"/>
    </row>
    <row r="5248" spans="1:3" x14ac:dyDescent="0.25">
      <c r="C5248" s="58"/>
    </row>
    <row r="5249" spans="1:3" x14ac:dyDescent="0.25">
      <c r="C5249" s="58"/>
    </row>
    <row r="5250" spans="1:3" x14ac:dyDescent="0.25">
      <c r="C5250" s="58"/>
    </row>
    <row r="5251" spans="1:3" x14ac:dyDescent="0.25">
      <c r="C5251" s="58"/>
    </row>
    <row r="5252" spans="1:3" x14ac:dyDescent="0.25">
      <c r="C5252" s="58"/>
    </row>
    <row r="5253" spans="1:3" x14ac:dyDescent="0.25">
      <c r="C5253" s="58"/>
    </row>
    <row r="5254" spans="1:3" x14ac:dyDescent="0.25">
      <c r="C5254" s="58"/>
    </row>
    <row r="5255" spans="1:3" x14ac:dyDescent="0.25">
      <c r="A5255" s="59"/>
      <c r="C5255" s="58"/>
    </row>
    <row r="5256" spans="1:3" x14ac:dyDescent="0.25">
      <c r="C5256" s="58"/>
    </row>
    <row r="5257" spans="1:3" x14ac:dyDescent="0.25">
      <c r="C5257" s="58"/>
    </row>
    <row r="5258" spans="1:3" x14ac:dyDescent="0.25">
      <c r="C5258" s="58"/>
    </row>
    <row r="5259" spans="1:3" x14ac:dyDescent="0.25">
      <c r="C5259" s="58"/>
    </row>
    <row r="5260" spans="1:3" x14ac:dyDescent="0.25">
      <c r="C5260" s="58"/>
    </row>
    <row r="5261" spans="1:3" x14ac:dyDescent="0.25">
      <c r="C5261" s="58"/>
    </row>
    <row r="5262" spans="1:3" x14ac:dyDescent="0.25">
      <c r="C5262" s="58"/>
    </row>
    <row r="5263" spans="1:3" x14ac:dyDescent="0.25">
      <c r="C5263" s="58"/>
    </row>
    <row r="5264" spans="1:3" x14ac:dyDescent="0.25">
      <c r="C5264" s="58"/>
    </row>
    <row r="5265" spans="1:3" x14ac:dyDescent="0.25">
      <c r="C5265" s="58"/>
    </row>
    <row r="5266" spans="1:3" x14ac:dyDescent="0.25">
      <c r="C5266" s="58"/>
    </row>
    <row r="5267" spans="1:3" x14ac:dyDescent="0.25">
      <c r="C5267" s="58"/>
    </row>
    <row r="5268" spans="1:3" x14ac:dyDescent="0.25">
      <c r="C5268" s="58"/>
    </row>
    <row r="5269" spans="1:3" x14ac:dyDescent="0.25">
      <c r="C5269" s="58"/>
    </row>
    <row r="5270" spans="1:3" x14ac:dyDescent="0.25">
      <c r="C5270" s="58"/>
    </row>
    <row r="5271" spans="1:3" x14ac:dyDescent="0.25">
      <c r="C5271" s="58"/>
    </row>
    <row r="5272" spans="1:3" x14ac:dyDescent="0.25">
      <c r="C5272" s="58"/>
    </row>
    <row r="5273" spans="1:3" x14ac:dyDescent="0.25">
      <c r="C5273" s="58"/>
    </row>
    <row r="5274" spans="1:3" x14ac:dyDescent="0.25">
      <c r="A5274" s="59"/>
      <c r="C5274" s="58"/>
    </row>
    <row r="5275" spans="1:3" x14ac:dyDescent="0.25">
      <c r="C5275" s="58"/>
    </row>
    <row r="5276" spans="1:3" x14ac:dyDescent="0.25">
      <c r="C5276" s="58"/>
    </row>
    <row r="5277" spans="1:3" x14ac:dyDescent="0.25">
      <c r="C5277" s="58"/>
    </row>
    <row r="5278" spans="1:3" x14ac:dyDescent="0.25">
      <c r="C5278" s="58"/>
    </row>
    <row r="5279" spans="1:3" x14ac:dyDescent="0.25">
      <c r="C5279" s="58"/>
    </row>
    <row r="5280" spans="1:3" x14ac:dyDescent="0.25">
      <c r="C5280" s="58"/>
    </row>
    <row r="5281" spans="1:3" x14ac:dyDescent="0.25">
      <c r="C5281" s="58"/>
    </row>
    <row r="5282" spans="1:3" x14ac:dyDescent="0.25">
      <c r="C5282" s="58"/>
    </row>
    <row r="5283" spans="1:3" x14ac:dyDescent="0.25">
      <c r="C5283" s="58"/>
    </row>
    <row r="5284" spans="1:3" x14ac:dyDescent="0.25">
      <c r="C5284" s="58"/>
    </row>
    <row r="5285" spans="1:3" x14ac:dyDescent="0.25">
      <c r="C5285" s="58"/>
    </row>
    <row r="5286" spans="1:3" x14ac:dyDescent="0.25">
      <c r="C5286" s="58"/>
    </row>
    <row r="5287" spans="1:3" x14ac:dyDescent="0.25">
      <c r="C5287" s="58"/>
    </row>
    <row r="5288" spans="1:3" x14ac:dyDescent="0.25">
      <c r="C5288" s="58"/>
    </row>
    <row r="5289" spans="1:3" x14ac:dyDescent="0.25">
      <c r="C5289" s="58"/>
    </row>
    <row r="5290" spans="1:3" x14ac:dyDescent="0.25">
      <c r="C5290" s="58"/>
    </row>
    <row r="5291" spans="1:3" x14ac:dyDescent="0.25">
      <c r="C5291" s="58"/>
    </row>
    <row r="5292" spans="1:3" x14ac:dyDescent="0.25">
      <c r="C5292" s="58"/>
    </row>
    <row r="5293" spans="1:3" x14ac:dyDescent="0.25">
      <c r="A5293" s="59"/>
      <c r="C5293" s="58"/>
    </row>
    <row r="5294" spans="1:3" x14ac:dyDescent="0.25">
      <c r="C5294" s="58"/>
    </row>
    <row r="5295" spans="1:3" x14ac:dyDescent="0.25">
      <c r="C5295" s="58"/>
    </row>
    <row r="5296" spans="1:3" x14ac:dyDescent="0.25">
      <c r="C5296" s="58"/>
    </row>
    <row r="5297" spans="1:3" x14ac:dyDescent="0.25">
      <c r="C5297" s="58"/>
    </row>
    <row r="5298" spans="1:3" x14ac:dyDescent="0.25">
      <c r="C5298" s="58"/>
    </row>
    <row r="5299" spans="1:3" x14ac:dyDescent="0.25">
      <c r="C5299" s="58"/>
    </row>
    <row r="5300" spans="1:3" x14ac:dyDescent="0.25">
      <c r="A5300" s="59"/>
      <c r="C5300" s="58"/>
    </row>
    <row r="5301" spans="1:3" x14ac:dyDescent="0.25">
      <c r="C5301" s="58"/>
    </row>
    <row r="5302" spans="1:3" x14ac:dyDescent="0.25">
      <c r="C5302" s="58"/>
    </row>
    <row r="5303" spans="1:3" x14ac:dyDescent="0.25">
      <c r="C5303" s="58"/>
    </row>
    <row r="5304" spans="1:3" x14ac:dyDescent="0.25">
      <c r="C5304" s="58"/>
    </row>
    <row r="5305" spans="1:3" x14ac:dyDescent="0.25">
      <c r="C5305" s="58"/>
    </row>
    <row r="5306" spans="1:3" x14ac:dyDescent="0.25">
      <c r="C5306" s="58"/>
    </row>
    <row r="5307" spans="1:3" x14ac:dyDescent="0.25">
      <c r="C5307" s="58"/>
    </row>
    <row r="5308" spans="1:3" x14ac:dyDescent="0.25">
      <c r="C5308" s="58"/>
    </row>
    <row r="5309" spans="1:3" x14ac:dyDescent="0.25">
      <c r="C5309" s="58"/>
    </row>
    <row r="5310" spans="1:3" x14ac:dyDescent="0.25">
      <c r="C5310" s="58"/>
    </row>
    <row r="5311" spans="1:3" x14ac:dyDescent="0.25">
      <c r="C5311" s="58"/>
    </row>
    <row r="5312" spans="1:3" x14ac:dyDescent="0.25">
      <c r="C5312" s="58"/>
    </row>
    <row r="5313" spans="3:3" x14ac:dyDescent="0.25">
      <c r="C5313" s="58"/>
    </row>
    <row r="5314" spans="3:3" x14ac:dyDescent="0.25">
      <c r="C5314" s="58"/>
    </row>
    <row r="5315" spans="3:3" x14ac:dyDescent="0.25">
      <c r="C5315" s="58"/>
    </row>
    <row r="5316" spans="3:3" x14ac:dyDescent="0.25">
      <c r="C5316" s="58"/>
    </row>
    <row r="5317" spans="3:3" x14ac:dyDescent="0.25">
      <c r="C5317" s="58"/>
    </row>
    <row r="5318" spans="3:3" x14ac:dyDescent="0.25">
      <c r="C5318" s="58"/>
    </row>
    <row r="5319" spans="3:3" x14ac:dyDescent="0.25">
      <c r="C5319" s="58"/>
    </row>
    <row r="5320" spans="3:3" x14ac:dyDescent="0.25">
      <c r="C5320" s="58"/>
    </row>
    <row r="5321" spans="3:3" x14ac:dyDescent="0.25">
      <c r="C5321" s="58"/>
    </row>
    <row r="5322" spans="3:3" x14ac:dyDescent="0.25">
      <c r="C5322" s="58"/>
    </row>
    <row r="5323" spans="3:3" x14ac:dyDescent="0.25">
      <c r="C5323" s="58"/>
    </row>
    <row r="5324" spans="3:3" x14ac:dyDescent="0.25">
      <c r="C5324" s="58"/>
    </row>
    <row r="5325" spans="3:3" x14ac:dyDescent="0.25">
      <c r="C5325" s="58"/>
    </row>
    <row r="5326" spans="3:3" x14ac:dyDescent="0.25">
      <c r="C5326" s="58"/>
    </row>
    <row r="5327" spans="3:3" x14ac:dyDescent="0.25">
      <c r="C5327" s="58"/>
    </row>
    <row r="5328" spans="3:3" x14ac:dyDescent="0.25">
      <c r="C5328" s="58"/>
    </row>
    <row r="5329" spans="1:3" x14ac:dyDescent="0.25">
      <c r="C5329" s="58"/>
    </row>
    <row r="5330" spans="1:3" x14ac:dyDescent="0.25">
      <c r="C5330" s="58"/>
    </row>
    <row r="5331" spans="1:3" x14ac:dyDescent="0.25">
      <c r="A5331" s="59"/>
      <c r="C5331" s="58"/>
    </row>
    <row r="5332" spans="1:3" x14ac:dyDescent="0.25">
      <c r="C5332" s="58"/>
    </row>
    <row r="5333" spans="1:3" x14ac:dyDescent="0.25">
      <c r="C5333" s="58"/>
    </row>
    <row r="5334" spans="1:3" x14ac:dyDescent="0.25">
      <c r="C5334" s="58"/>
    </row>
    <row r="5335" spans="1:3" x14ac:dyDescent="0.25">
      <c r="C5335" s="58"/>
    </row>
    <row r="5336" spans="1:3" x14ac:dyDescent="0.25">
      <c r="C5336" s="58"/>
    </row>
    <row r="5337" spans="1:3" x14ac:dyDescent="0.25">
      <c r="C5337" s="58"/>
    </row>
    <row r="5338" spans="1:3" x14ac:dyDescent="0.25">
      <c r="C5338" s="58"/>
    </row>
    <row r="5339" spans="1:3" x14ac:dyDescent="0.25">
      <c r="C5339" s="58"/>
    </row>
    <row r="5340" spans="1:3" x14ac:dyDescent="0.25">
      <c r="C5340" s="58"/>
    </row>
    <row r="5341" spans="1:3" x14ac:dyDescent="0.25">
      <c r="C5341" s="58"/>
    </row>
    <row r="5342" spans="1:3" x14ac:dyDescent="0.25">
      <c r="C5342" s="58"/>
    </row>
    <row r="5343" spans="1:3" x14ac:dyDescent="0.25">
      <c r="C5343" s="58"/>
    </row>
    <row r="5344" spans="1:3" x14ac:dyDescent="0.25">
      <c r="C5344" s="58"/>
    </row>
    <row r="5345" spans="1:3" x14ac:dyDescent="0.25">
      <c r="C5345" s="58"/>
    </row>
    <row r="5346" spans="1:3" x14ac:dyDescent="0.25">
      <c r="C5346" s="58"/>
    </row>
    <row r="5347" spans="1:3" x14ac:dyDescent="0.25">
      <c r="C5347" s="58"/>
    </row>
    <row r="5348" spans="1:3" x14ac:dyDescent="0.25">
      <c r="C5348" s="58"/>
    </row>
    <row r="5349" spans="1:3" x14ac:dyDescent="0.25">
      <c r="C5349" s="58"/>
    </row>
    <row r="5350" spans="1:3" x14ac:dyDescent="0.25">
      <c r="A5350" s="59"/>
      <c r="C5350" s="58"/>
    </row>
    <row r="5351" spans="1:3" x14ac:dyDescent="0.25">
      <c r="C5351" s="58"/>
    </row>
    <row r="5352" spans="1:3" x14ac:dyDescent="0.25">
      <c r="C5352" s="58"/>
    </row>
    <row r="5353" spans="1:3" x14ac:dyDescent="0.25">
      <c r="C5353" s="58"/>
    </row>
    <row r="5354" spans="1:3" x14ac:dyDescent="0.25">
      <c r="C5354" s="58"/>
    </row>
    <row r="5355" spans="1:3" x14ac:dyDescent="0.25">
      <c r="C5355" s="58"/>
    </row>
    <row r="5356" spans="1:3" x14ac:dyDescent="0.25">
      <c r="C5356" s="58"/>
    </row>
    <row r="5357" spans="1:3" x14ac:dyDescent="0.25">
      <c r="C5357" s="58"/>
    </row>
    <row r="5358" spans="1:3" x14ac:dyDescent="0.25">
      <c r="C5358" s="58"/>
    </row>
    <row r="5359" spans="1:3" x14ac:dyDescent="0.25">
      <c r="C5359" s="58"/>
    </row>
    <row r="5360" spans="1:3" x14ac:dyDescent="0.25">
      <c r="C5360" s="58"/>
    </row>
    <row r="5361" spans="1:3" x14ac:dyDescent="0.25">
      <c r="C5361" s="58"/>
    </row>
    <row r="5362" spans="1:3" x14ac:dyDescent="0.25">
      <c r="C5362" s="58"/>
    </row>
    <row r="5363" spans="1:3" x14ac:dyDescent="0.25">
      <c r="C5363" s="58"/>
    </row>
    <row r="5364" spans="1:3" x14ac:dyDescent="0.25">
      <c r="C5364" s="58"/>
    </row>
    <row r="5365" spans="1:3" x14ac:dyDescent="0.25">
      <c r="C5365" s="58"/>
    </row>
    <row r="5366" spans="1:3" x14ac:dyDescent="0.25">
      <c r="C5366" s="58"/>
    </row>
    <row r="5367" spans="1:3" x14ac:dyDescent="0.25">
      <c r="C5367" s="58"/>
    </row>
    <row r="5368" spans="1:3" x14ac:dyDescent="0.25">
      <c r="C5368" s="58"/>
    </row>
    <row r="5369" spans="1:3" x14ac:dyDescent="0.25">
      <c r="A5369" s="59"/>
      <c r="C5369" s="58"/>
    </row>
    <row r="5370" spans="1:3" x14ac:dyDescent="0.25">
      <c r="C5370" s="58"/>
    </row>
    <row r="5371" spans="1:3" x14ac:dyDescent="0.25">
      <c r="C5371" s="58"/>
    </row>
    <row r="5372" spans="1:3" x14ac:dyDescent="0.25">
      <c r="C5372" s="58"/>
    </row>
    <row r="5373" spans="1:3" x14ac:dyDescent="0.25">
      <c r="C5373" s="58"/>
    </row>
    <row r="5374" spans="1:3" x14ac:dyDescent="0.25">
      <c r="C5374" s="58"/>
    </row>
    <row r="5375" spans="1:3" x14ac:dyDescent="0.25">
      <c r="C5375" s="58"/>
    </row>
    <row r="5376" spans="1:3" x14ac:dyDescent="0.25">
      <c r="C5376" s="58"/>
    </row>
    <row r="5377" spans="1:3" x14ac:dyDescent="0.25">
      <c r="C5377" s="58"/>
    </row>
    <row r="5378" spans="1:3" x14ac:dyDescent="0.25">
      <c r="C5378" s="58"/>
    </row>
    <row r="5379" spans="1:3" x14ac:dyDescent="0.25">
      <c r="C5379" s="58"/>
    </row>
    <row r="5380" spans="1:3" x14ac:dyDescent="0.25">
      <c r="C5380" s="58"/>
    </row>
    <row r="5381" spans="1:3" x14ac:dyDescent="0.25">
      <c r="C5381" s="58"/>
    </row>
    <row r="5382" spans="1:3" x14ac:dyDescent="0.25">
      <c r="C5382" s="58"/>
    </row>
    <row r="5383" spans="1:3" x14ac:dyDescent="0.25">
      <c r="C5383" s="58"/>
    </row>
    <row r="5384" spans="1:3" x14ac:dyDescent="0.25">
      <c r="C5384" s="58"/>
    </row>
    <row r="5385" spans="1:3" x14ac:dyDescent="0.25">
      <c r="C5385" s="58"/>
    </row>
    <row r="5386" spans="1:3" x14ac:dyDescent="0.25">
      <c r="C5386" s="58"/>
    </row>
    <row r="5387" spans="1:3" x14ac:dyDescent="0.25">
      <c r="C5387" s="58"/>
    </row>
    <row r="5388" spans="1:3" x14ac:dyDescent="0.25">
      <c r="A5388" s="59"/>
      <c r="C5388" s="58"/>
    </row>
    <row r="5389" spans="1:3" x14ac:dyDescent="0.25">
      <c r="C5389" s="58"/>
    </row>
    <row r="5390" spans="1:3" x14ac:dyDescent="0.25">
      <c r="C5390" s="58"/>
    </row>
    <row r="5391" spans="1:3" x14ac:dyDescent="0.25">
      <c r="C5391" s="58"/>
    </row>
    <row r="5392" spans="1:3" x14ac:dyDescent="0.25">
      <c r="C5392" s="58"/>
    </row>
    <row r="5393" spans="1:3" x14ac:dyDescent="0.25">
      <c r="C5393" s="58"/>
    </row>
    <row r="5394" spans="1:3" x14ac:dyDescent="0.25">
      <c r="C5394" s="58"/>
    </row>
    <row r="5395" spans="1:3" x14ac:dyDescent="0.25">
      <c r="C5395" s="58"/>
    </row>
    <row r="5396" spans="1:3" x14ac:dyDescent="0.25">
      <c r="C5396" s="58"/>
    </row>
    <row r="5397" spans="1:3" x14ac:dyDescent="0.25">
      <c r="C5397" s="58"/>
    </row>
    <row r="5398" spans="1:3" x14ac:dyDescent="0.25">
      <c r="C5398" s="58"/>
    </row>
    <row r="5399" spans="1:3" x14ac:dyDescent="0.25">
      <c r="C5399" s="58"/>
    </row>
    <row r="5400" spans="1:3" x14ac:dyDescent="0.25">
      <c r="C5400" s="58"/>
    </row>
    <row r="5401" spans="1:3" x14ac:dyDescent="0.25">
      <c r="C5401" s="58"/>
    </row>
    <row r="5402" spans="1:3" x14ac:dyDescent="0.25">
      <c r="C5402" s="58"/>
    </row>
    <row r="5403" spans="1:3" x14ac:dyDescent="0.25">
      <c r="C5403" s="58"/>
    </row>
    <row r="5404" spans="1:3" x14ac:dyDescent="0.25">
      <c r="C5404" s="58"/>
    </row>
    <row r="5405" spans="1:3" x14ac:dyDescent="0.25">
      <c r="C5405" s="58"/>
    </row>
    <row r="5406" spans="1:3" x14ac:dyDescent="0.25">
      <c r="C5406" s="58"/>
    </row>
    <row r="5407" spans="1:3" x14ac:dyDescent="0.25">
      <c r="A5407" s="59"/>
      <c r="C5407" s="58"/>
    </row>
    <row r="5408" spans="1:3" x14ac:dyDescent="0.25">
      <c r="C5408" s="58"/>
    </row>
    <row r="5409" spans="3:3" x14ac:dyDescent="0.25">
      <c r="C5409" s="58"/>
    </row>
    <row r="5410" spans="3:3" x14ac:dyDescent="0.25">
      <c r="C5410" s="58"/>
    </row>
    <row r="5411" spans="3:3" x14ac:dyDescent="0.25">
      <c r="C5411" s="58"/>
    </row>
    <row r="5412" spans="3:3" x14ac:dyDescent="0.25">
      <c r="C5412" s="58"/>
    </row>
    <row r="5413" spans="3:3" x14ac:dyDescent="0.25">
      <c r="C5413" s="58"/>
    </row>
    <row r="5414" spans="3:3" x14ac:dyDescent="0.25">
      <c r="C5414" s="58"/>
    </row>
    <row r="5415" spans="3:3" x14ac:dyDescent="0.25">
      <c r="C5415" s="58"/>
    </row>
    <row r="5416" spans="3:3" x14ac:dyDescent="0.25">
      <c r="C5416" s="58"/>
    </row>
    <row r="5417" spans="3:3" x14ac:dyDescent="0.25">
      <c r="C5417" s="58"/>
    </row>
    <row r="5418" spans="3:3" x14ac:dyDescent="0.25">
      <c r="C5418" s="58"/>
    </row>
    <row r="5419" spans="3:3" x14ac:dyDescent="0.25">
      <c r="C5419" s="58"/>
    </row>
    <row r="5420" spans="3:3" x14ac:dyDescent="0.25">
      <c r="C5420" s="58"/>
    </row>
    <row r="5421" spans="3:3" x14ac:dyDescent="0.25">
      <c r="C5421" s="58"/>
    </row>
    <row r="5422" spans="3:3" x14ac:dyDescent="0.25">
      <c r="C5422" s="58"/>
    </row>
    <row r="5423" spans="3:3" x14ac:dyDescent="0.25">
      <c r="C5423" s="58"/>
    </row>
    <row r="5424" spans="3:3" x14ac:dyDescent="0.25">
      <c r="C5424" s="58"/>
    </row>
    <row r="5425" spans="1:3" x14ac:dyDescent="0.25">
      <c r="C5425" s="58"/>
    </row>
    <row r="5426" spans="1:3" x14ac:dyDescent="0.25">
      <c r="A5426" s="59"/>
      <c r="C5426" s="58"/>
    </row>
    <row r="5427" spans="1:3" x14ac:dyDescent="0.25">
      <c r="C5427" s="58"/>
    </row>
    <row r="5428" spans="1:3" x14ac:dyDescent="0.25">
      <c r="C5428" s="58"/>
    </row>
    <row r="5429" spans="1:3" x14ac:dyDescent="0.25">
      <c r="C5429" s="58"/>
    </row>
    <row r="5430" spans="1:3" x14ac:dyDescent="0.25">
      <c r="C5430" s="58"/>
    </row>
    <row r="5431" spans="1:3" x14ac:dyDescent="0.25">
      <c r="C5431" s="58"/>
    </row>
    <row r="5432" spans="1:3" x14ac:dyDescent="0.25">
      <c r="C5432" s="58"/>
    </row>
    <row r="5433" spans="1:3" x14ac:dyDescent="0.25">
      <c r="C5433" s="58"/>
    </row>
    <row r="5434" spans="1:3" x14ac:dyDescent="0.25">
      <c r="C5434" s="58"/>
    </row>
    <row r="5435" spans="1:3" x14ac:dyDescent="0.25">
      <c r="C5435" s="58"/>
    </row>
    <row r="5436" spans="1:3" x14ac:dyDescent="0.25">
      <c r="C5436" s="58"/>
    </row>
    <row r="5437" spans="1:3" x14ac:dyDescent="0.25">
      <c r="C5437" s="58"/>
    </row>
    <row r="5438" spans="1:3" x14ac:dyDescent="0.25">
      <c r="C5438" s="58"/>
    </row>
    <row r="5439" spans="1:3" x14ac:dyDescent="0.25">
      <c r="C5439" s="58"/>
    </row>
    <row r="5440" spans="1:3" x14ac:dyDescent="0.25">
      <c r="C5440" s="58"/>
    </row>
    <row r="5441" spans="1:3" x14ac:dyDescent="0.25">
      <c r="C5441" s="58"/>
    </row>
    <row r="5442" spans="1:3" x14ac:dyDescent="0.25">
      <c r="C5442" s="58"/>
    </row>
    <row r="5443" spans="1:3" x14ac:dyDescent="0.25">
      <c r="C5443" s="58"/>
    </row>
    <row r="5444" spans="1:3" x14ac:dyDescent="0.25">
      <c r="C5444" s="58"/>
    </row>
    <row r="5445" spans="1:3" x14ac:dyDescent="0.25">
      <c r="A5445" s="59"/>
      <c r="C5445" s="58"/>
    </row>
    <row r="5446" spans="1:3" x14ac:dyDescent="0.25">
      <c r="C5446" s="58"/>
    </row>
    <row r="5447" spans="1:3" x14ac:dyDescent="0.25">
      <c r="C5447" s="58"/>
    </row>
    <row r="5448" spans="1:3" x14ac:dyDescent="0.25">
      <c r="C5448" s="58"/>
    </row>
    <row r="5449" spans="1:3" x14ac:dyDescent="0.25">
      <c r="C5449" s="58"/>
    </row>
    <row r="5450" spans="1:3" x14ac:dyDescent="0.25">
      <c r="C5450" s="58"/>
    </row>
    <row r="5451" spans="1:3" x14ac:dyDescent="0.25">
      <c r="C5451" s="58"/>
    </row>
    <row r="5452" spans="1:3" x14ac:dyDescent="0.25">
      <c r="C5452" s="58"/>
    </row>
    <row r="5453" spans="1:3" x14ac:dyDescent="0.25">
      <c r="C5453" s="58"/>
    </row>
    <row r="5454" spans="1:3" x14ac:dyDescent="0.25">
      <c r="C5454" s="58"/>
    </row>
    <row r="5455" spans="1:3" x14ac:dyDescent="0.25">
      <c r="C5455" s="58"/>
    </row>
    <row r="5456" spans="1:3" x14ac:dyDescent="0.25">
      <c r="C5456" s="58"/>
    </row>
    <row r="5457" spans="1:3" x14ac:dyDescent="0.25">
      <c r="C5457" s="58"/>
    </row>
    <row r="5458" spans="1:3" x14ac:dyDescent="0.25">
      <c r="C5458" s="58"/>
    </row>
    <row r="5459" spans="1:3" x14ac:dyDescent="0.25">
      <c r="C5459" s="58"/>
    </row>
    <row r="5460" spans="1:3" x14ac:dyDescent="0.25">
      <c r="C5460" s="58"/>
    </row>
    <row r="5461" spans="1:3" x14ac:dyDescent="0.25">
      <c r="C5461" s="58"/>
    </row>
    <row r="5462" spans="1:3" x14ac:dyDescent="0.25">
      <c r="C5462" s="58"/>
    </row>
    <row r="5463" spans="1:3" x14ac:dyDescent="0.25">
      <c r="C5463" s="58"/>
    </row>
    <row r="5464" spans="1:3" x14ac:dyDescent="0.25">
      <c r="A5464" s="59"/>
      <c r="C5464" s="58"/>
    </row>
    <row r="5465" spans="1:3" x14ac:dyDescent="0.25">
      <c r="C5465" s="58"/>
    </row>
    <row r="5466" spans="1:3" x14ac:dyDescent="0.25">
      <c r="C5466" s="58"/>
    </row>
    <row r="5467" spans="1:3" x14ac:dyDescent="0.25">
      <c r="C5467" s="58"/>
    </row>
    <row r="5468" spans="1:3" x14ac:dyDescent="0.25">
      <c r="C5468" s="58"/>
    </row>
    <row r="5469" spans="1:3" x14ac:dyDescent="0.25">
      <c r="C5469" s="58"/>
    </row>
    <row r="5470" spans="1:3" x14ac:dyDescent="0.25">
      <c r="C5470" s="58"/>
    </row>
    <row r="5471" spans="1:3" x14ac:dyDescent="0.25">
      <c r="C5471" s="58"/>
    </row>
    <row r="5472" spans="1:3" x14ac:dyDescent="0.25">
      <c r="C5472" s="58"/>
    </row>
    <row r="5473" spans="1:3" x14ac:dyDescent="0.25">
      <c r="C5473" s="58"/>
    </row>
    <row r="5474" spans="1:3" x14ac:dyDescent="0.25">
      <c r="C5474" s="58"/>
    </row>
    <row r="5475" spans="1:3" x14ac:dyDescent="0.25">
      <c r="C5475" s="58"/>
    </row>
    <row r="5476" spans="1:3" x14ac:dyDescent="0.25">
      <c r="C5476" s="58"/>
    </row>
    <row r="5477" spans="1:3" x14ac:dyDescent="0.25">
      <c r="C5477" s="58"/>
    </row>
    <row r="5478" spans="1:3" x14ac:dyDescent="0.25">
      <c r="C5478" s="58"/>
    </row>
    <row r="5479" spans="1:3" x14ac:dyDescent="0.25">
      <c r="C5479" s="58"/>
    </row>
    <row r="5480" spans="1:3" x14ac:dyDescent="0.25">
      <c r="C5480" s="58"/>
    </row>
    <row r="5481" spans="1:3" x14ac:dyDescent="0.25">
      <c r="C5481" s="58"/>
    </row>
    <row r="5482" spans="1:3" x14ac:dyDescent="0.25">
      <c r="C5482" s="58"/>
    </row>
    <row r="5483" spans="1:3" x14ac:dyDescent="0.25">
      <c r="A5483" s="59"/>
      <c r="C5483" s="58"/>
    </row>
    <row r="5484" spans="1:3" x14ac:dyDescent="0.25">
      <c r="C5484" s="58"/>
    </row>
    <row r="5485" spans="1:3" x14ac:dyDescent="0.25">
      <c r="C5485" s="58"/>
    </row>
    <row r="5486" spans="1:3" x14ac:dyDescent="0.25">
      <c r="C5486" s="58"/>
    </row>
    <row r="5487" spans="1:3" x14ac:dyDescent="0.25">
      <c r="C5487" s="58"/>
    </row>
    <row r="5488" spans="1:3" x14ac:dyDescent="0.25">
      <c r="C5488" s="58"/>
    </row>
    <row r="5489" spans="1:3" x14ac:dyDescent="0.25">
      <c r="C5489" s="58"/>
    </row>
    <row r="5490" spans="1:3" x14ac:dyDescent="0.25">
      <c r="C5490" s="58"/>
    </row>
    <row r="5491" spans="1:3" x14ac:dyDescent="0.25">
      <c r="C5491" s="58"/>
    </row>
    <row r="5492" spans="1:3" x14ac:dyDescent="0.25">
      <c r="C5492" s="58"/>
    </row>
    <row r="5493" spans="1:3" x14ac:dyDescent="0.25">
      <c r="C5493" s="58"/>
    </row>
    <row r="5494" spans="1:3" x14ac:dyDescent="0.25">
      <c r="C5494" s="58"/>
    </row>
    <row r="5495" spans="1:3" x14ac:dyDescent="0.25">
      <c r="C5495" s="58"/>
    </row>
    <row r="5496" spans="1:3" x14ac:dyDescent="0.25">
      <c r="C5496" s="58"/>
    </row>
    <row r="5497" spans="1:3" x14ac:dyDescent="0.25">
      <c r="C5497" s="58"/>
    </row>
    <row r="5498" spans="1:3" x14ac:dyDescent="0.25">
      <c r="C5498" s="58"/>
    </row>
    <row r="5499" spans="1:3" x14ac:dyDescent="0.25">
      <c r="C5499" s="58"/>
    </row>
    <row r="5500" spans="1:3" x14ac:dyDescent="0.25">
      <c r="C5500" s="58"/>
    </row>
    <row r="5501" spans="1:3" x14ac:dyDescent="0.25">
      <c r="C5501" s="58"/>
    </row>
    <row r="5502" spans="1:3" x14ac:dyDescent="0.25">
      <c r="A5502" s="59"/>
      <c r="C5502" s="58"/>
    </row>
    <row r="5503" spans="1:3" x14ac:dyDescent="0.25">
      <c r="C5503" s="58"/>
    </row>
    <row r="5504" spans="1:3" x14ac:dyDescent="0.25">
      <c r="C5504" s="58"/>
    </row>
    <row r="5505" spans="3:3" x14ac:dyDescent="0.25">
      <c r="C5505" s="58"/>
    </row>
    <row r="5506" spans="3:3" x14ac:dyDescent="0.25">
      <c r="C5506" s="58"/>
    </row>
    <row r="5507" spans="3:3" x14ac:dyDescent="0.25">
      <c r="C5507" s="58"/>
    </row>
    <row r="5508" spans="3:3" x14ac:dyDescent="0.25">
      <c r="C5508" s="58"/>
    </row>
    <row r="5509" spans="3:3" x14ac:dyDescent="0.25">
      <c r="C5509" s="58"/>
    </row>
    <row r="5510" spans="3:3" x14ac:dyDescent="0.25">
      <c r="C5510" s="58"/>
    </row>
    <row r="5511" spans="3:3" x14ac:dyDescent="0.25">
      <c r="C5511" s="58"/>
    </row>
    <row r="5512" spans="3:3" x14ac:dyDescent="0.25">
      <c r="C5512" s="58"/>
    </row>
    <row r="5513" spans="3:3" x14ac:dyDescent="0.25">
      <c r="C5513" s="58"/>
    </row>
    <row r="5514" spans="3:3" x14ac:dyDescent="0.25">
      <c r="C5514" s="58"/>
    </row>
    <row r="5515" spans="3:3" x14ac:dyDescent="0.25">
      <c r="C5515" s="58"/>
    </row>
    <row r="5516" spans="3:3" x14ac:dyDescent="0.25">
      <c r="C5516" s="58"/>
    </row>
    <row r="5517" spans="3:3" x14ac:dyDescent="0.25">
      <c r="C5517" s="58"/>
    </row>
    <row r="5518" spans="3:3" x14ac:dyDescent="0.25">
      <c r="C5518" s="58"/>
    </row>
    <row r="5519" spans="3:3" x14ac:dyDescent="0.25">
      <c r="C5519" s="58"/>
    </row>
    <row r="5520" spans="3:3" x14ac:dyDescent="0.25">
      <c r="C5520" s="58"/>
    </row>
    <row r="5521" spans="1:3" x14ac:dyDescent="0.25">
      <c r="A5521" s="59"/>
      <c r="C5521" s="58"/>
    </row>
    <row r="5522" spans="1:3" x14ac:dyDescent="0.25">
      <c r="C5522" s="58"/>
    </row>
    <row r="5523" spans="1:3" x14ac:dyDescent="0.25">
      <c r="C5523" s="58"/>
    </row>
    <row r="5524" spans="1:3" x14ac:dyDescent="0.25">
      <c r="C5524" s="58"/>
    </row>
    <row r="5525" spans="1:3" x14ac:dyDescent="0.25">
      <c r="C5525" s="58"/>
    </row>
    <row r="5526" spans="1:3" x14ac:dyDescent="0.25">
      <c r="C5526" s="58"/>
    </row>
    <row r="5527" spans="1:3" x14ac:dyDescent="0.25">
      <c r="C5527" s="58"/>
    </row>
    <row r="5528" spans="1:3" x14ac:dyDescent="0.25">
      <c r="C5528" s="58"/>
    </row>
    <row r="5529" spans="1:3" x14ac:dyDescent="0.25">
      <c r="C5529" s="58"/>
    </row>
    <row r="5530" spans="1:3" x14ac:dyDescent="0.25">
      <c r="C5530" s="58"/>
    </row>
    <row r="5531" spans="1:3" x14ac:dyDescent="0.25">
      <c r="C5531" s="58"/>
    </row>
    <row r="5532" spans="1:3" x14ac:dyDescent="0.25">
      <c r="C5532" s="58"/>
    </row>
    <row r="5533" spans="1:3" x14ac:dyDescent="0.25">
      <c r="C5533" s="58"/>
    </row>
    <row r="5534" spans="1:3" x14ac:dyDescent="0.25">
      <c r="C5534" s="58"/>
    </row>
    <row r="5535" spans="1:3" x14ac:dyDescent="0.25">
      <c r="C5535" s="58"/>
    </row>
    <row r="5536" spans="1:3" x14ac:dyDescent="0.25">
      <c r="C5536" s="58"/>
    </row>
    <row r="5537" spans="1:3" x14ac:dyDescent="0.25">
      <c r="C5537" s="58"/>
    </row>
    <row r="5538" spans="1:3" x14ac:dyDescent="0.25">
      <c r="C5538" s="58"/>
    </row>
    <row r="5539" spans="1:3" x14ac:dyDescent="0.25">
      <c r="C5539" s="58"/>
    </row>
    <row r="5540" spans="1:3" x14ac:dyDescent="0.25">
      <c r="A5540" s="59"/>
      <c r="C5540" s="58"/>
    </row>
    <row r="5541" spans="1:3" x14ac:dyDescent="0.25">
      <c r="C5541" s="58"/>
    </row>
    <row r="5542" spans="1:3" x14ac:dyDescent="0.25">
      <c r="C5542" s="58"/>
    </row>
    <row r="5543" spans="1:3" x14ac:dyDescent="0.25">
      <c r="C5543" s="58"/>
    </row>
    <row r="5544" spans="1:3" x14ac:dyDescent="0.25">
      <c r="C5544" s="58"/>
    </row>
    <row r="5545" spans="1:3" x14ac:dyDescent="0.25">
      <c r="C5545" s="58"/>
    </row>
    <row r="5546" spans="1:3" x14ac:dyDescent="0.25">
      <c r="C5546" s="58"/>
    </row>
    <row r="5547" spans="1:3" x14ac:dyDescent="0.25">
      <c r="C5547" s="58"/>
    </row>
    <row r="5548" spans="1:3" x14ac:dyDescent="0.25">
      <c r="C5548" s="58"/>
    </row>
    <row r="5549" spans="1:3" x14ac:dyDescent="0.25">
      <c r="C5549" s="58"/>
    </row>
    <row r="5550" spans="1:3" x14ac:dyDescent="0.25">
      <c r="C5550" s="58"/>
    </row>
    <row r="5551" spans="1:3" x14ac:dyDescent="0.25">
      <c r="C5551" s="58"/>
    </row>
    <row r="5552" spans="1:3" x14ac:dyDescent="0.25">
      <c r="C5552" s="58"/>
    </row>
    <row r="5553" spans="1:3" x14ac:dyDescent="0.25">
      <c r="C5553" s="58"/>
    </row>
    <row r="5554" spans="1:3" x14ac:dyDescent="0.25">
      <c r="C5554" s="58"/>
    </row>
    <row r="5555" spans="1:3" x14ac:dyDescent="0.25">
      <c r="C5555" s="58"/>
    </row>
    <row r="5556" spans="1:3" x14ac:dyDescent="0.25">
      <c r="C5556" s="58"/>
    </row>
    <row r="5557" spans="1:3" x14ac:dyDescent="0.25">
      <c r="C5557" s="58"/>
    </row>
    <row r="5558" spans="1:3" x14ac:dyDescent="0.25">
      <c r="C5558" s="58"/>
    </row>
    <row r="5559" spans="1:3" x14ac:dyDescent="0.25">
      <c r="A5559" s="59"/>
      <c r="C5559" s="58"/>
    </row>
    <row r="5560" spans="1:3" x14ac:dyDescent="0.25">
      <c r="C5560" s="58"/>
    </row>
    <row r="5561" spans="1:3" x14ac:dyDescent="0.25">
      <c r="C5561" s="58"/>
    </row>
    <row r="5562" spans="1:3" x14ac:dyDescent="0.25">
      <c r="C5562" s="58"/>
    </row>
    <row r="5563" spans="1:3" x14ac:dyDescent="0.25">
      <c r="C5563" s="58"/>
    </row>
    <row r="5564" spans="1:3" x14ac:dyDescent="0.25">
      <c r="C5564" s="58"/>
    </row>
    <row r="5565" spans="1:3" x14ac:dyDescent="0.25">
      <c r="C5565" s="58"/>
    </row>
    <row r="5566" spans="1:3" x14ac:dyDescent="0.25">
      <c r="C5566" s="58"/>
    </row>
    <row r="5567" spans="1:3" x14ac:dyDescent="0.25">
      <c r="C5567" s="58"/>
    </row>
    <row r="5568" spans="1:3" x14ac:dyDescent="0.25">
      <c r="C5568" s="58"/>
    </row>
    <row r="5569" spans="1:3" x14ac:dyDescent="0.25">
      <c r="C5569" s="58"/>
    </row>
    <row r="5570" spans="1:3" x14ac:dyDescent="0.25">
      <c r="C5570" s="58"/>
    </row>
    <row r="5571" spans="1:3" x14ac:dyDescent="0.25">
      <c r="C5571" s="58"/>
    </row>
    <row r="5572" spans="1:3" x14ac:dyDescent="0.25">
      <c r="C5572" s="58"/>
    </row>
    <row r="5573" spans="1:3" x14ac:dyDescent="0.25">
      <c r="C5573" s="58"/>
    </row>
    <row r="5574" spans="1:3" x14ac:dyDescent="0.25">
      <c r="C5574" s="58"/>
    </row>
    <row r="5575" spans="1:3" x14ac:dyDescent="0.25">
      <c r="C5575" s="58"/>
    </row>
    <row r="5576" spans="1:3" x14ac:dyDescent="0.25">
      <c r="C5576" s="58"/>
    </row>
    <row r="5577" spans="1:3" x14ac:dyDescent="0.25">
      <c r="C5577" s="58"/>
    </row>
    <row r="5578" spans="1:3" x14ac:dyDescent="0.25">
      <c r="A5578" s="59"/>
      <c r="C5578" s="58"/>
    </row>
    <row r="5579" spans="1:3" x14ac:dyDescent="0.25">
      <c r="C5579" s="58"/>
    </row>
    <row r="5580" spans="1:3" x14ac:dyDescent="0.25">
      <c r="C5580" s="58"/>
    </row>
    <row r="5581" spans="1:3" x14ac:dyDescent="0.25">
      <c r="C5581" s="58"/>
    </row>
    <row r="5582" spans="1:3" x14ac:dyDescent="0.25">
      <c r="C5582" s="58"/>
    </row>
    <row r="5583" spans="1:3" x14ac:dyDescent="0.25">
      <c r="C5583" s="58"/>
    </row>
    <row r="5584" spans="1:3" x14ac:dyDescent="0.25">
      <c r="C5584" s="58"/>
    </row>
    <row r="5585" spans="1:3" x14ac:dyDescent="0.25">
      <c r="C5585" s="58"/>
    </row>
    <row r="5586" spans="1:3" x14ac:dyDescent="0.25">
      <c r="C5586" s="58"/>
    </row>
    <row r="5587" spans="1:3" x14ac:dyDescent="0.25">
      <c r="C5587" s="58"/>
    </row>
    <row r="5588" spans="1:3" x14ac:dyDescent="0.25">
      <c r="C5588" s="58"/>
    </row>
    <row r="5589" spans="1:3" x14ac:dyDescent="0.25">
      <c r="C5589" s="58"/>
    </row>
    <row r="5590" spans="1:3" x14ac:dyDescent="0.25">
      <c r="C5590" s="58"/>
    </row>
    <row r="5591" spans="1:3" x14ac:dyDescent="0.25">
      <c r="C5591" s="58"/>
    </row>
    <row r="5592" spans="1:3" x14ac:dyDescent="0.25">
      <c r="C5592" s="58"/>
    </row>
    <row r="5593" spans="1:3" x14ac:dyDescent="0.25">
      <c r="C5593" s="58"/>
    </row>
    <row r="5594" spans="1:3" x14ac:dyDescent="0.25">
      <c r="C5594" s="58"/>
    </row>
    <row r="5595" spans="1:3" x14ac:dyDescent="0.25">
      <c r="C5595" s="58"/>
    </row>
    <row r="5596" spans="1:3" x14ac:dyDescent="0.25">
      <c r="C5596" s="58"/>
    </row>
    <row r="5597" spans="1:3" x14ac:dyDescent="0.25">
      <c r="A5597" s="59"/>
      <c r="C5597" s="58"/>
    </row>
    <row r="5598" spans="1:3" x14ac:dyDescent="0.25">
      <c r="C5598" s="58"/>
    </row>
    <row r="5599" spans="1:3" x14ac:dyDescent="0.25">
      <c r="C5599" s="58"/>
    </row>
    <row r="5600" spans="1:3" x14ac:dyDescent="0.25">
      <c r="C5600" s="58"/>
    </row>
    <row r="5601" spans="1:3" x14ac:dyDescent="0.25">
      <c r="C5601" s="58"/>
    </row>
    <row r="5602" spans="1:3" x14ac:dyDescent="0.25">
      <c r="C5602" s="58"/>
    </row>
    <row r="5603" spans="1:3" x14ac:dyDescent="0.25">
      <c r="C5603" s="58"/>
    </row>
    <row r="5604" spans="1:3" x14ac:dyDescent="0.25">
      <c r="C5604" s="58"/>
    </row>
    <row r="5605" spans="1:3" x14ac:dyDescent="0.25">
      <c r="C5605" s="58"/>
    </row>
    <row r="5606" spans="1:3" x14ac:dyDescent="0.25">
      <c r="C5606" s="58"/>
    </row>
    <row r="5607" spans="1:3" x14ac:dyDescent="0.25">
      <c r="C5607" s="58"/>
    </row>
    <row r="5608" spans="1:3" x14ac:dyDescent="0.25">
      <c r="C5608" s="58"/>
    </row>
    <row r="5609" spans="1:3" x14ac:dyDescent="0.25">
      <c r="C5609" s="58"/>
    </row>
    <row r="5610" spans="1:3" x14ac:dyDescent="0.25">
      <c r="C5610" s="58"/>
    </row>
    <row r="5611" spans="1:3" x14ac:dyDescent="0.25">
      <c r="C5611" s="58"/>
    </row>
    <row r="5612" spans="1:3" x14ac:dyDescent="0.25">
      <c r="C5612" s="58"/>
    </row>
    <row r="5613" spans="1:3" x14ac:dyDescent="0.25">
      <c r="C5613" s="58"/>
    </row>
    <row r="5614" spans="1:3" x14ac:dyDescent="0.25">
      <c r="C5614" s="58"/>
    </row>
    <row r="5615" spans="1:3" x14ac:dyDescent="0.25">
      <c r="C5615" s="58"/>
    </row>
    <row r="5616" spans="1:3" x14ac:dyDescent="0.25">
      <c r="A5616" s="59"/>
      <c r="C5616" s="58"/>
    </row>
    <row r="5617" spans="3:3" x14ac:dyDescent="0.25">
      <c r="C5617" s="58"/>
    </row>
    <row r="5618" spans="3:3" x14ac:dyDescent="0.25">
      <c r="C5618" s="58"/>
    </row>
    <row r="5619" spans="3:3" x14ac:dyDescent="0.25">
      <c r="C5619" s="58"/>
    </row>
    <row r="5620" spans="3:3" x14ac:dyDescent="0.25">
      <c r="C5620" s="58"/>
    </row>
    <row r="5621" spans="3:3" x14ac:dyDescent="0.25">
      <c r="C5621" s="58"/>
    </row>
    <row r="5622" spans="3:3" x14ac:dyDescent="0.25">
      <c r="C5622" s="58"/>
    </row>
    <row r="5623" spans="3:3" x14ac:dyDescent="0.25">
      <c r="C5623" s="58"/>
    </row>
    <row r="5624" spans="3:3" x14ac:dyDescent="0.25">
      <c r="C5624" s="58"/>
    </row>
    <row r="5625" spans="3:3" x14ac:dyDescent="0.25">
      <c r="C5625" s="58"/>
    </row>
    <row r="5626" spans="3:3" x14ac:dyDescent="0.25">
      <c r="C5626" s="58"/>
    </row>
    <row r="5627" spans="3:3" x14ac:dyDescent="0.25">
      <c r="C5627" s="58"/>
    </row>
    <row r="5628" spans="3:3" x14ac:dyDescent="0.25">
      <c r="C5628" s="58"/>
    </row>
    <row r="5629" spans="3:3" x14ac:dyDescent="0.25">
      <c r="C5629" s="58"/>
    </row>
    <row r="5630" spans="3:3" x14ac:dyDescent="0.25">
      <c r="C5630" s="58"/>
    </row>
    <row r="5631" spans="3:3" x14ac:dyDescent="0.25">
      <c r="C5631" s="58"/>
    </row>
    <row r="5632" spans="3:3" x14ac:dyDescent="0.25">
      <c r="C5632" s="58"/>
    </row>
    <row r="5633" spans="1:3" x14ac:dyDescent="0.25">
      <c r="C5633" s="58"/>
    </row>
    <row r="5634" spans="1:3" x14ac:dyDescent="0.25">
      <c r="C5634" s="58"/>
    </row>
    <row r="5635" spans="1:3" x14ac:dyDescent="0.25">
      <c r="A5635" s="59"/>
      <c r="C5635" s="58"/>
    </row>
    <row r="5636" spans="1:3" x14ac:dyDescent="0.25">
      <c r="C5636" s="58"/>
    </row>
    <row r="5637" spans="1:3" x14ac:dyDescent="0.25">
      <c r="C5637" s="58"/>
    </row>
    <row r="5638" spans="1:3" x14ac:dyDescent="0.25">
      <c r="C5638" s="58"/>
    </row>
    <row r="5639" spans="1:3" x14ac:dyDescent="0.25">
      <c r="C5639" s="58"/>
    </row>
    <row r="5640" spans="1:3" x14ac:dyDescent="0.25">
      <c r="C5640" s="58"/>
    </row>
    <row r="5641" spans="1:3" x14ac:dyDescent="0.25">
      <c r="C5641" s="58"/>
    </row>
    <row r="5642" spans="1:3" x14ac:dyDescent="0.25">
      <c r="C5642" s="58"/>
    </row>
    <row r="5643" spans="1:3" x14ac:dyDescent="0.25">
      <c r="C5643" s="58"/>
    </row>
    <row r="5644" spans="1:3" x14ac:dyDescent="0.25">
      <c r="C5644" s="58"/>
    </row>
    <row r="5645" spans="1:3" x14ac:dyDescent="0.25">
      <c r="C5645" s="58"/>
    </row>
    <row r="5646" spans="1:3" x14ac:dyDescent="0.25">
      <c r="C5646" s="58"/>
    </row>
    <row r="5647" spans="1:3" x14ac:dyDescent="0.25">
      <c r="C5647" s="58"/>
    </row>
    <row r="5648" spans="1:3" x14ac:dyDescent="0.25">
      <c r="C5648" s="58"/>
    </row>
    <row r="5649" spans="1:3" x14ac:dyDescent="0.25">
      <c r="C5649" s="58"/>
    </row>
    <row r="5650" spans="1:3" x14ac:dyDescent="0.25">
      <c r="C5650" s="58"/>
    </row>
    <row r="5651" spans="1:3" x14ac:dyDescent="0.25">
      <c r="C5651" s="58"/>
    </row>
    <row r="5652" spans="1:3" x14ac:dyDescent="0.25">
      <c r="C5652" s="58"/>
    </row>
    <row r="5653" spans="1:3" x14ac:dyDescent="0.25">
      <c r="C5653" s="58"/>
    </row>
    <row r="5654" spans="1:3" x14ac:dyDescent="0.25">
      <c r="A5654" s="59"/>
      <c r="C5654" s="58"/>
    </row>
    <row r="5655" spans="1:3" x14ac:dyDescent="0.25">
      <c r="C5655" s="58"/>
    </row>
    <row r="5656" spans="1:3" x14ac:dyDescent="0.25">
      <c r="C5656" s="58"/>
    </row>
    <row r="5657" spans="1:3" x14ac:dyDescent="0.25">
      <c r="C5657" s="58"/>
    </row>
    <row r="5658" spans="1:3" x14ac:dyDescent="0.25">
      <c r="C5658" s="58"/>
    </row>
    <row r="5659" spans="1:3" x14ac:dyDescent="0.25">
      <c r="C5659" s="58"/>
    </row>
    <row r="5660" spans="1:3" x14ac:dyDescent="0.25">
      <c r="C5660" s="58"/>
    </row>
    <row r="5661" spans="1:3" x14ac:dyDescent="0.25">
      <c r="C5661" s="58"/>
    </row>
    <row r="5662" spans="1:3" x14ac:dyDescent="0.25">
      <c r="C5662" s="58"/>
    </row>
    <row r="5663" spans="1:3" x14ac:dyDescent="0.25">
      <c r="C5663" s="58"/>
    </row>
    <row r="5664" spans="1:3" x14ac:dyDescent="0.25">
      <c r="C5664" s="58"/>
    </row>
    <row r="5665" spans="1:3" x14ac:dyDescent="0.25">
      <c r="C5665" s="58"/>
    </row>
    <row r="5666" spans="1:3" x14ac:dyDescent="0.25">
      <c r="C5666" s="58"/>
    </row>
    <row r="5667" spans="1:3" x14ac:dyDescent="0.25">
      <c r="C5667" s="58"/>
    </row>
    <row r="5668" spans="1:3" x14ac:dyDescent="0.25">
      <c r="C5668" s="58"/>
    </row>
    <row r="5669" spans="1:3" x14ac:dyDescent="0.25">
      <c r="C5669" s="58"/>
    </row>
    <row r="5670" spans="1:3" x14ac:dyDescent="0.25">
      <c r="C5670" s="58"/>
    </row>
    <row r="5671" spans="1:3" x14ac:dyDescent="0.25">
      <c r="C5671" s="58"/>
    </row>
    <row r="5672" spans="1:3" x14ac:dyDescent="0.25">
      <c r="C5672" s="58"/>
    </row>
    <row r="5673" spans="1:3" x14ac:dyDescent="0.25">
      <c r="A5673" s="59"/>
      <c r="C5673" s="58"/>
    </row>
    <row r="5674" spans="1:3" x14ac:dyDescent="0.25">
      <c r="C5674" s="58"/>
    </row>
    <row r="5675" spans="1:3" x14ac:dyDescent="0.25">
      <c r="C5675" s="58"/>
    </row>
    <row r="5676" spans="1:3" x14ac:dyDescent="0.25">
      <c r="C5676" s="58"/>
    </row>
    <row r="5677" spans="1:3" x14ac:dyDescent="0.25">
      <c r="C5677" s="58"/>
    </row>
    <row r="5678" spans="1:3" x14ac:dyDescent="0.25">
      <c r="C5678" s="58"/>
    </row>
    <row r="5679" spans="1:3" x14ac:dyDescent="0.25">
      <c r="C5679" s="58"/>
    </row>
    <row r="5680" spans="1:3" x14ac:dyDescent="0.25">
      <c r="C5680" s="58"/>
    </row>
    <row r="5681" spans="1:3" x14ac:dyDescent="0.25">
      <c r="C5681" s="58"/>
    </row>
    <row r="5682" spans="1:3" x14ac:dyDescent="0.25">
      <c r="C5682" s="58"/>
    </row>
    <row r="5683" spans="1:3" x14ac:dyDescent="0.25">
      <c r="C5683" s="58"/>
    </row>
    <row r="5684" spans="1:3" x14ac:dyDescent="0.25">
      <c r="C5684" s="58"/>
    </row>
    <row r="5685" spans="1:3" x14ac:dyDescent="0.25">
      <c r="C5685" s="58"/>
    </row>
    <row r="5686" spans="1:3" x14ac:dyDescent="0.25">
      <c r="C5686" s="58"/>
    </row>
    <row r="5687" spans="1:3" x14ac:dyDescent="0.25">
      <c r="C5687" s="58"/>
    </row>
    <row r="5688" spans="1:3" x14ac:dyDescent="0.25">
      <c r="C5688" s="58"/>
    </row>
    <row r="5689" spans="1:3" x14ac:dyDescent="0.25">
      <c r="C5689" s="58"/>
    </row>
    <row r="5690" spans="1:3" x14ac:dyDescent="0.25">
      <c r="C5690" s="58"/>
    </row>
    <row r="5691" spans="1:3" x14ac:dyDescent="0.25">
      <c r="C5691" s="58"/>
    </row>
    <row r="5692" spans="1:3" x14ac:dyDescent="0.25">
      <c r="A5692" s="59"/>
      <c r="C5692" s="58"/>
    </row>
    <row r="5693" spans="1:3" x14ac:dyDescent="0.25">
      <c r="C5693" s="58"/>
    </row>
    <row r="5694" spans="1:3" x14ac:dyDescent="0.25">
      <c r="C5694" s="58"/>
    </row>
    <row r="5695" spans="1:3" x14ac:dyDescent="0.25">
      <c r="C5695" s="58"/>
    </row>
    <row r="5696" spans="1:3" x14ac:dyDescent="0.25">
      <c r="C5696" s="58"/>
    </row>
    <row r="5697" spans="1:3" x14ac:dyDescent="0.25">
      <c r="C5697" s="58"/>
    </row>
    <row r="5698" spans="1:3" x14ac:dyDescent="0.25">
      <c r="C5698" s="58"/>
    </row>
    <row r="5699" spans="1:3" x14ac:dyDescent="0.25">
      <c r="C5699" s="58"/>
    </row>
    <row r="5700" spans="1:3" x14ac:dyDescent="0.25">
      <c r="C5700" s="58"/>
    </row>
    <row r="5701" spans="1:3" x14ac:dyDescent="0.25">
      <c r="C5701" s="58"/>
    </row>
    <row r="5702" spans="1:3" x14ac:dyDescent="0.25">
      <c r="C5702" s="58"/>
    </row>
    <row r="5703" spans="1:3" x14ac:dyDescent="0.25">
      <c r="C5703" s="58"/>
    </row>
    <row r="5704" spans="1:3" x14ac:dyDescent="0.25">
      <c r="C5704" s="58"/>
    </row>
    <row r="5705" spans="1:3" x14ac:dyDescent="0.25">
      <c r="C5705" s="58"/>
    </row>
    <row r="5706" spans="1:3" x14ac:dyDescent="0.25">
      <c r="C5706" s="58"/>
    </row>
    <row r="5707" spans="1:3" x14ac:dyDescent="0.25">
      <c r="C5707" s="58"/>
    </row>
    <row r="5708" spans="1:3" x14ac:dyDescent="0.25">
      <c r="C5708" s="58"/>
    </row>
    <row r="5709" spans="1:3" x14ac:dyDescent="0.25">
      <c r="C5709" s="58"/>
    </row>
    <row r="5710" spans="1:3" x14ac:dyDescent="0.25">
      <c r="C5710" s="58"/>
    </row>
    <row r="5711" spans="1:3" x14ac:dyDescent="0.25">
      <c r="A5711" s="59"/>
      <c r="C5711" s="58"/>
    </row>
    <row r="5712" spans="1:3" x14ac:dyDescent="0.25">
      <c r="C5712" s="58"/>
    </row>
    <row r="5713" spans="3:3" x14ac:dyDescent="0.25">
      <c r="C5713" s="58"/>
    </row>
    <row r="5714" spans="3:3" x14ac:dyDescent="0.25">
      <c r="C5714" s="58"/>
    </row>
    <row r="5715" spans="3:3" x14ac:dyDescent="0.25">
      <c r="C5715" s="58"/>
    </row>
    <row r="5716" spans="3:3" x14ac:dyDescent="0.25">
      <c r="C5716" s="58"/>
    </row>
    <row r="5717" spans="3:3" x14ac:dyDescent="0.25">
      <c r="C5717" s="58"/>
    </row>
    <row r="5718" spans="3:3" x14ac:dyDescent="0.25">
      <c r="C5718" s="58"/>
    </row>
    <row r="5719" spans="3:3" x14ac:dyDescent="0.25">
      <c r="C5719" s="58"/>
    </row>
    <row r="5720" spans="3:3" x14ac:dyDescent="0.25">
      <c r="C5720" s="58"/>
    </row>
    <row r="5721" spans="3:3" x14ac:dyDescent="0.25">
      <c r="C5721" s="58"/>
    </row>
    <row r="5722" spans="3:3" x14ac:dyDescent="0.25">
      <c r="C5722" s="58"/>
    </row>
    <row r="5723" spans="3:3" x14ac:dyDescent="0.25">
      <c r="C5723" s="58"/>
    </row>
    <row r="5724" spans="3:3" x14ac:dyDescent="0.25">
      <c r="C5724" s="58"/>
    </row>
    <row r="5725" spans="3:3" x14ac:dyDescent="0.25">
      <c r="C5725" s="58"/>
    </row>
    <row r="5726" spans="3:3" x14ac:dyDescent="0.25">
      <c r="C5726" s="58"/>
    </row>
    <row r="5727" spans="3:3" x14ac:dyDescent="0.25">
      <c r="C5727" s="58"/>
    </row>
    <row r="5728" spans="3:3" x14ac:dyDescent="0.25">
      <c r="C5728" s="58"/>
    </row>
    <row r="5729" spans="1:3" x14ac:dyDescent="0.25">
      <c r="C5729" s="58"/>
    </row>
    <row r="5730" spans="1:3" x14ac:dyDescent="0.25">
      <c r="A5730" s="59"/>
      <c r="C5730" s="58"/>
    </row>
    <row r="5731" spans="1:3" x14ac:dyDescent="0.25">
      <c r="C5731" s="58"/>
    </row>
    <row r="5732" spans="1:3" x14ac:dyDescent="0.25">
      <c r="C5732" s="58"/>
    </row>
    <row r="5733" spans="1:3" x14ac:dyDescent="0.25">
      <c r="C5733" s="58"/>
    </row>
    <row r="5734" spans="1:3" x14ac:dyDescent="0.25">
      <c r="C5734" s="58"/>
    </row>
    <row r="5735" spans="1:3" x14ac:dyDescent="0.25">
      <c r="C5735" s="58"/>
    </row>
    <row r="5736" spans="1:3" x14ac:dyDescent="0.25">
      <c r="C5736" s="58"/>
    </row>
    <row r="5737" spans="1:3" x14ac:dyDescent="0.25">
      <c r="C5737" s="58"/>
    </row>
    <row r="5738" spans="1:3" x14ac:dyDescent="0.25">
      <c r="C5738" s="58"/>
    </row>
    <row r="5739" spans="1:3" x14ac:dyDescent="0.25">
      <c r="C5739" s="58"/>
    </row>
    <row r="5740" spans="1:3" x14ac:dyDescent="0.25">
      <c r="C5740" s="58"/>
    </row>
    <row r="5741" spans="1:3" x14ac:dyDescent="0.25">
      <c r="C5741" s="58"/>
    </row>
    <row r="5742" spans="1:3" x14ac:dyDescent="0.25">
      <c r="C5742" s="58"/>
    </row>
    <row r="5743" spans="1:3" x14ac:dyDescent="0.25">
      <c r="C5743" s="58"/>
    </row>
    <row r="5744" spans="1:3" x14ac:dyDescent="0.25">
      <c r="C5744" s="58"/>
    </row>
    <row r="5745" spans="1:3" x14ac:dyDescent="0.25">
      <c r="C5745" s="58"/>
    </row>
    <row r="5746" spans="1:3" x14ac:dyDescent="0.25">
      <c r="C5746" s="58"/>
    </row>
    <row r="5747" spans="1:3" x14ac:dyDescent="0.25">
      <c r="C5747" s="58"/>
    </row>
    <row r="5748" spans="1:3" x14ac:dyDescent="0.25">
      <c r="C5748" s="58"/>
    </row>
    <row r="5749" spans="1:3" x14ac:dyDescent="0.25">
      <c r="A5749" s="59"/>
      <c r="C5749" s="58"/>
    </row>
    <row r="5750" spans="1:3" x14ac:dyDescent="0.25">
      <c r="C5750" s="58"/>
    </row>
    <row r="5751" spans="1:3" x14ac:dyDescent="0.25">
      <c r="C5751" s="58"/>
    </row>
    <row r="5752" spans="1:3" x14ac:dyDescent="0.25">
      <c r="C5752" s="58"/>
    </row>
    <row r="5753" spans="1:3" x14ac:dyDescent="0.25">
      <c r="C5753" s="58"/>
    </row>
    <row r="5754" spans="1:3" x14ac:dyDescent="0.25">
      <c r="C5754" s="58"/>
    </row>
    <row r="5755" spans="1:3" x14ac:dyDescent="0.25">
      <c r="C5755" s="58"/>
    </row>
    <row r="5756" spans="1:3" x14ac:dyDescent="0.25">
      <c r="C5756" s="58"/>
    </row>
    <row r="5757" spans="1:3" x14ac:dyDescent="0.25">
      <c r="C5757" s="58"/>
    </row>
    <row r="5758" spans="1:3" x14ac:dyDescent="0.25">
      <c r="C5758" s="58"/>
    </row>
    <row r="5759" spans="1:3" x14ac:dyDescent="0.25">
      <c r="C5759" s="58"/>
    </row>
    <row r="5760" spans="1:3" x14ac:dyDescent="0.25">
      <c r="C5760" s="58"/>
    </row>
    <row r="5761" spans="1:3" x14ac:dyDescent="0.25">
      <c r="C5761" s="58"/>
    </row>
    <row r="5762" spans="1:3" x14ac:dyDescent="0.25">
      <c r="C5762" s="58"/>
    </row>
    <row r="5763" spans="1:3" x14ac:dyDescent="0.25">
      <c r="C5763" s="58"/>
    </row>
    <row r="5764" spans="1:3" x14ac:dyDescent="0.25">
      <c r="C5764" s="58"/>
    </row>
    <row r="5765" spans="1:3" x14ac:dyDescent="0.25">
      <c r="C5765" s="58"/>
    </row>
    <row r="5766" spans="1:3" x14ac:dyDescent="0.25">
      <c r="C5766" s="58"/>
    </row>
    <row r="5767" spans="1:3" x14ac:dyDescent="0.25">
      <c r="C5767" s="58"/>
    </row>
    <row r="5768" spans="1:3" x14ac:dyDescent="0.25">
      <c r="A5768" s="59"/>
      <c r="C5768" s="58"/>
    </row>
    <row r="5769" spans="1:3" x14ac:dyDescent="0.25">
      <c r="C5769" s="58"/>
    </row>
    <row r="5770" spans="1:3" x14ac:dyDescent="0.25">
      <c r="C5770" s="58"/>
    </row>
    <row r="5771" spans="1:3" x14ac:dyDescent="0.25">
      <c r="C5771" s="58"/>
    </row>
    <row r="5772" spans="1:3" x14ac:dyDescent="0.25">
      <c r="C5772" s="58"/>
    </row>
    <row r="5773" spans="1:3" x14ac:dyDescent="0.25">
      <c r="C5773" s="58"/>
    </row>
    <row r="5774" spans="1:3" x14ac:dyDescent="0.25">
      <c r="C5774" s="58"/>
    </row>
    <row r="5775" spans="1:3" x14ac:dyDescent="0.25">
      <c r="C5775" s="58"/>
    </row>
    <row r="5776" spans="1:3" x14ac:dyDescent="0.25">
      <c r="C5776" s="58"/>
    </row>
    <row r="5777" spans="1:3" x14ac:dyDescent="0.25">
      <c r="C5777" s="58"/>
    </row>
    <row r="5778" spans="1:3" x14ac:dyDescent="0.25">
      <c r="C5778" s="58"/>
    </row>
    <row r="5779" spans="1:3" x14ac:dyDescent="0.25">
      <c r="C5779" s="58"/>
    </row>
    <row r="5780" spans="1:3" x14ac:dyDescent="0.25">
      <c r="C5780" s="58"/>
    </row>
    <row r="5781" spans="1:3" x14ac:dyDescent="0.25">
      <c r="C5781" s="58"/>
    </row>
    <row r="5782" spans="1:3" x14ac:dyDescent="0.25">
      <c r="C5782" s="58"/>
    </row>
    <row r="5783" spans="1:3" x14ac:dyDescent="0.25">
      <c r="C5783" s="58"/>
    </row>
    <row r="5784" spans="1:3" x14ac:dyDescent="0.25">
      <c r="C5784" s="58"/>
    </row>
    <row r="5785" spans="1:3" x14ac:dyDescent="0.25">
      <c r="C5785" s="58"/>
    </row>
    <row r="5786" spans="1:3" x14ac:dyDescent="0.25">
      <c r="C5786" s="58"/>
    </row>
    <row r="5787" spans="1:3" x14ac:dyDescent="0.25">
      <c r="A5787" s="59"/>
      <c r="C5787" s="58"/>
    </row>
    <row r="5788" spans="1:3" x14ac:dyDescent="0.25">
      <c r="C5788" s="58"/>
    </row>
    <row r="5789" spans="1:3" x14ac:dyDescent="0.25">
      <c r="C5789" s="58"/>
    </row>
    <row r="5790" spans="1:3" x14ac:dyDescent="0.25">
      <c r="C5790" s="58"/>
    </row>
    <row r="5791" spans="1:3" x14ac:dyDescent="0.25">
      <c r="C5791" s="58"/>
    </row>
    <row r="5792" spans="1:3" x14ac:dyDescent="0.25">
      <c r="C5792" s="58"/>
    </row>
    <row r="5793" spans="1:3" x14ac:dyDescent="0.25">
      <c r="C5793" s="58"/>
    </row>
    <row r="5794" spans="1:3" x14ac:dyDescent="0.25">
      <c r="C5794" s="58"/>
    </row>
    <row r="5795" spans="1:3" x14ac:dyDescent="0.25">
      <c r="C5795" s="58"/>
    </row>
    <row r="5796" spans="1:3" x14ac:dyDescent="0.25">
      <c r="C5796" s="58"/>
    </row>
    <row r="5797" spans="1:3" x14ac:dyDescent="0.25">
      <c r="C5797" s="58"/>
    </row>
    <row r="5798" spans="1:3" x14ac:dyDescent="0.25">
      <c r="C5798" s="58"/>
    </row>
    <row r="5799" spans="1:3" x14ac:dyDescent="0.25">
      <c r="C5799" s="58"/>
    </row>
    <row r="5800" spans="1:3" x14ac:dyDescent="0.25">
      <c r="C5800" s="58"/>
    </row>
    <row r="5801" spans="1:3" x14ac:dyDescent="0.25">
      <c r="C5801" s="58"/>
    </row>
    <row r="5802" spans="1:3" x14ac:dyDescent="0.25">
      <c r="C5802" s="58"/>
    </row>
    <row r="5803" spans="1:3" x14ac:dyDescent="0.25">
      <c r="C5803" s="58"/>
    </row>
    <row r="5804" spans="1:3" x14ac:dyDescent="0.25">
      <c r="C5804" s="58"/>
    </row>
    <row r="5805" spans="1:3" x14ac:dyDescent="0.25">
      <c r="C5805" s="58"/>
    </row>
    <row r="5806" spans="1:3" x14ac:dyDescent="0.25">
      <c r="A5806" s="59"/>
      <c r="C5806" s="58"/>
    </row>
    <row r="5807" spans="1:3" x14ac:dyDescent="0.25">
      <c r="C5807" s="58"/>
    </row>
    <row r="5808" spans="1:3" x14ac:dyDescent="0.25">
      <c r="C5808" s="58"/>
    </row>
    <row r="5809" spans="3:3" x14ac:dyDescent="0.25">
      <c r="C5809" s="58"/>
    </row>
    <row r="5810" spans="3:3" x14ac:dyDescent="0.25">
      <c r="C5810" s="58"/>
    </row>
    <row r="5811" spans="3:3" x14ac:dyDescent="0.25">
      <c r="C5811" s="58"/>
    </row>
    <row r="5812" spans="3:3" x14ac:dyDescent="0.25">
      <c r="C5812" s="58"/>
    </row>
    <row r="5813" spans="3:3" x14ac:dyDescent="0.25">
      <c r="C5813" s="58"/>
    </row>
    <row r="5814" spans="3:3" x14ac:dyDescent="0.25">
      <c r="C5814" s="58"/>
    </row>
    <row r="5815" spans="3:3" x14ac:dyDescent="0.25">
      <c r="C5815" s="58"/>
    </row>
    <row r="5816" spans="3:3" x14ac:dyDescent="0.25">
      <c r="C5816" s="58"/>
    </row>
    <row r="5817" spans="3:3" x14ac:dyDescent="0.25">
      <c r="C5817" s="58"/>
    </row>
    <row r="5818" spans="3:3" x14ac:dyDescent="0.25">
      <c r="C5818" s="58"/>
    </row>
    <row r="5819" spans="3:3" x14ac:dyDescent="0.25">
      <c r="C5819" s="58"/>
    </row>
    <row r="5820" spans="3:3" x14ac:dyDescent="0.25">
      <c r="C5820" s="58"/>
    </row>
    <row r="5821" spans="3:3" x14ac:dyDescent="0.25">
      <c r="C5821" s="58"/>
    </row>
    <row r="5822" spans="3:3" x14ac:dyDescent="0.25">
      <c r="C5822" s="58"/>
    </row>
    <row r="5823" spans="3:3" x14ac:dyDescent="0.25">
      <c r="C5823" s="58"/>
    </row>
    <row r="5824" spans="3:3" x14ac:dyDescent="0.25">
      <c r="C5824" s="58"/>
    </row>
    <row r="5825" spans="1:3" x14ac:dyDescent="0.25">
      <c r="A5825" s="59"/>
      <c r="C5825" s="58"/>
    </row>
    <row r="5826" spans="1:3" x14ac:dyDescent="0.25">
      <c r="C5826" s="58"/>
    </row>
    <row r="5827" spans="1:3" x14ac:dyDescent="0.25">
      <c r="C5827" s="58"/>
    </row>
    <row r="5828" spans="1:3" x14ac:dyDescent="0.25">
      <c r="C5828" s="58"/>
    </row>
    <row r="5829" spans="1:3" x14ac:dyDescent="0.25">
      <c r="C5829" s="58"/>
    </row>
    <row r="5830" spans="1:3" x14ac:dyDescent="0.25">
      <c r="C5830" s="58"/>
    </row>
    <row r="5831" spans="1:3" x14ac:dyDescent="0.25">
      <c r="C5831" s="58"/>
    </row>
    <row r="5832" spans="1:3" x14ac:dyDescent="0.25">
      <c r="C5832" s="58"/>
    </row>
    <row r="5833" spans="1:3" x14ac:dyDescent="0.25">
      <c r="C5833" s="58"/>
    </row>
    <row r="5834" spans="1:3" x14ac:dyDescent="0.25">
      <c r="C5834" s="58"/>
    </row>
    <row r="5835" spans="1:3" x14ac:dyDescent="0.25">
      <c r="C5835" s="58"/>
    </row>
    <row r="5836" spans="1:3" x14ac:dyDescent="0.25">
      <c r="C5836" s="58"/>
    </row>
    <row r="5837" spans="1:3" x14ac:dyDescent="0.25">
      <c r="C5837" s="58"/>
    </row>
    <row r="5838" spans="1:3" x14ac:dyDescent="0.25">
      <c r="C5838" s="58"/>
    </row>
    <row r="5839" spans="1:3" x14ac:dyDescent="0.25">
      <c r="C5839" s="58"/>
    </row>
    <row r="5840" spans="1:3" x14ac:dyDescent="0.25">
      <c r="C5840" s="58"/>
    </row>
    <row r="5841" spans="1:3" x14ac:dyDescent="0.25">
      <c r="C5841" s="58"/>
    </row>
    <row r="5842" spans="1:3" x14ac:dyDescent="0.25">
      <c r="C5842" s="58"/>
    </row>
    <row r="5843" spans="1:3" x14ac:dyDescent="0.25">
      <c r="C5843" s="58"/>
    </row>
    <row r="5844" spans="1:3" x14ac:dyDescent="0.25">
      <c r="A5844" s="59"/>
      <c r="C5844" s="58"/>
    </row>
    <row r="5845" spans="1:3" x14ac:dyDescent="0.25">
      <c r="C5845" s="58"/>
    </row>
    <row r="5846" spans="1:3" x14ac:dyDescent="0.25">
      <c r="C5846" s="58"/>
    </row>
    <row r="5847" spans="1:3" x14ac:dyDescent="0.25">
      <c r="C5847" s="58"/>
    </row>
    <row r="5848" spans="1:3" x14ac:dyDescent="0.25">
      <c r="C5848" s="58"/>
    </row>
    <row r="5849" spans="1:3" x14ac:dyDescent="0.25">
      <c r="C5849" s="58"/>
    </row>
    <row r="5850" spans="1:3" x14ac:dyDescent="0.25">
      <c r="C5850" s="58"/>
    </row>
    <row r="5851" spans="1:3" x14ac:dyDescent="0.25">
      <c r="C5851" s="58"/>
    </row>
    <row r="5852" spans="1:3" x14ac:dyDescent="0.25">
      <c r="C5852" s="58"/>
    </row>
    <row r="5853" spans="1:3" x14ac:dyDescent="0.25">
      <c r="C5853" s="58"/>
    </row>
    <row r="5854" spans="1:3" x14ac:dyDescent="0.25">
      <c r="C5854" s="58"/>
    </row>
    <row r="5855" spans="1:3" x14ac:dyDescent="0.25">
      <c r="C5855" s="58"/>
    </row>
    <row r="5856" spans="1:3" x14ac:dyDescent="0.25">
      <c r="C5856" s="58"/>
    </row>
    <row r="5857" spans="1:3" x14ac:dyDescent="0.25">
      <c r="C5857" s="58"/>
    </row>
    <row r="5858" spans="1:3" x14ac:dyDescent="0.25">
      <c r="C5858" s="58"/>
    </row>
    <row r="5859" spans="1:3" x14ac:dyDescent="0.25">
      <c r="C5859" s="58"/>
    </row>
    <row r="5860" spans="1:3" x14ac:dyDescent="0.25">
      <c r="C5860" s="58"/>
    </row>
    <row r="5861" spans="1:3" x14ac:dyDescent="0.25">
      <c r="C5861" s="58"/>
    </row>
    <row r="5862" spans="1:3" x14ac:dyDescent="0.25">
      <c r="C5862" s="58"/>
    </row>
    <row r="5863" spans="1:3" x14ac:dyDescent="0.25">
      <c r="A5863" s="59"/>
      <c r="C5863" s="58"/>
    </row>
    <row r="5864" spans="1:3" x14ac:dyDescent="0.25">
      <c r="C5864" s="58"/>
    </row>
    <row r="5865" spans="1:3" x14ac:dyDescent="0.25">
      <c r="C5865" s="58"/>
    </row>
    <row r="5866" spans="1:3" x14ac:dyDescent="0.25">
      <c r="C5866" s="58"/>
    </row>
    <row r="5867" spans="1:3" x14ac:dyDescent="0.25">
      <c r="C5867" s="58"/>
    </row>
    <row r="5868" spans="1:3" x14ac:dyDescent="0.25">
      <c r="C5868" s="58"/>
    </row>
    <row r="5869" spans="1:3" x14ac:dyDescent="0.25">
      <c r="C5869" s="58"/>
    </row>
    <row r="5870" spans="1:3" x14ac:dyDescent="0.25">
      <c r="C5870" s="58"/>
    </row>
    <row r="5871" spans="1:3" x14ac:dyDescent="0.25">
      <c r="C5871" s="58"/>
    </row>
    <row r="5872" spans="1:3" x14ac:dyDescent="0.25">
      <c r="C5872" s="58"/>
    </row>
    <row r="5873" spans="1:3" x14ac:dyDescent="0.25">
      <c r="C5873" s="58"/>
    </row>
    <row r="5874" spans="1:3" x14ac:dyDescent="0.25">
      <c r="C5874" s="58"/>
    </row>
    <row r="5875" spans="1:3" x14ac:dyDescent="0.25">
      <c r="C5875" s="58"/>
    </row>
    <row r="5876" spans="1:3" x14ac:dyDescent="0.25">
      <c r="C5876" s="58"/>
    </row>
    <row r="5877" spans="1:3" x14ac:dyDescent="0.25">
      <c r="C5877" s="58"/>
    </row>
    <row r="5878" spans="1:3" x14ac:dyDescent="0.25">
      <c r="C5878" s="58"/>
    </row>
    <row r="5879" spans="1:3" x14ac:dyDescent="0.25">
      <c r="C5879" s="58"/>
    </row>
    <row r="5880" spans="1:3" x14ac:dyDescent="0.25">
      <c r="C5880" s="58"/>
    </row>
    <row r="5881" spans="1:3" x14ac:dyDescent="0.25">
      <c r="C5881" s="58"/>
    </row>
    <row r="5882" spans="1:3" x14ac:dyDescent="0.25">
      <c r="A5882" s="59"/>
      <c r="C5882" s="58"/>
    </row>
    <row r="5883" spans="1:3" x14ac:dyDescent="0.25">
      <c r="C5883" s="58"/>
    </row>
    <row r="5884" spans="1:3" x14ac:dyDescent="0.25">
      <c r="C5884" s="58"/>
    </row>
    <row r="5885" spans="1:3" x14ac:dyDescent="0.25">
      <c r="C5885" s="58"/>
    </row>
    <row r="5886" spans="1:3" x14ac:dyDescent="0.25">
      <c r="C5886" s="58"/>
    </row>
    <row r="5887" spans="1:3" x14ac:dyDescent="0.25">
      <c r="C5887" s="58"/>
    </row>
    <row r="5888" spans="1:3" x14ac:dyDescent="0.25">
      <c r="C5888" s="58"/>
    </row>
    <row r="5889" spans="1:3" x14ac:dyDescent="0.25">
      <c r="C5889" s="58"/>
    </row>
    <row r="5890" spans="1:3" x14ac:dyDescent="0.25">
      <c r="C5890" s="58"/>
    </row>
    <row r="5891" spans="1:3" x14ac:dyDescent="0.25">
      <c r="C5891" s="58"/>
    </row>
    <row r="5892" spans="1:3" x14ac:dyDescent="0.25">
      <c r="C5892" s="58"/>
    </row>
    <row r="5893" spans="1:3" x14ac:dyDescent="0.25">
      <c r="C5893" s="58"/>
    </row>
    <row r="5894" spans="1:3" x14ac:dyDescent="0.25">
      <c r="C5894" s="58"/>
    </row>
    <row r="5895" spans="1:3" x14ac:dyDescent="0.25">
      <c r="C5895" s="58"/>
    </row>
    <row r="5896" spans="1:3" x14ac:dyDescent="0.25">
      <c r="C5896" s="58"/>
    </row>
    <row r="5897" spans="1:3" x14ac:dyDescent="0.25">
      <c r="C5897" s="58"/>
    </row>
    <row r="5898" spans="1:3" x14ac:dyDescent="0.25">
      <c r="C5898" s="58"/>
    </row>
    <row r="5899" spans="1:3" x14ac:dyDescent="0.25">
      <c r="C5899" s="58"/>
    </row>
    <row r="5900" spans="1:3" x14ac:dyDescent="0.25">
      <c r="C5900" s="58"/>
    </row>
    <row r="5901" spans="1:3" x14ac:dyDescent="0.25">
      <c r="A5901" s="59"/>
      <c r="C5901" s="58"/>
    </row>
    <row r="5902" spans="1:3" x14ac:dyDescent="0.25">
      <c r="C5902" s="58"/>
    </row>
    <row r="5903" spans="1:3" x14ac:dyDescent="0.25">
      <c r="C5903" s="58"/>
    </row>
    <row r="5904" spans="1:3" x14ac:dyDescent="0.25">
      <c r="C5904" s="58"/>
    </row>
    <row r="5905" spans="1:3" x14ac:dyDescent="0.25">
      <c r="C5905" s="58"/>
    </row>
    <row r="5906" spans="1:3" x14ac:dyDescent="0.25">
      <c r="C5906" s="58"/>
    </row>
    <row r="5907" spans="1:3" x14ac:dyDescent="0.25">
      <c r="C5907" s="58"/>
    </row>
    <row r="5908" spans="1:3" x14ac:dyDescent="0.25">
      <c r="C5908" s="58"/>
    </row>
    <row r="5909" spans="1:3" x14ac:dyDescent="0.25">
      <c r="C5909" s="58"/>
    </row>
    <row r="5910" spans="1:3" x14ac:dyDescent="0.25">
      <c r="C5910" s="58"/>
    </row>
    <row r="5911" spans="1:3" x14ac:dyDescent="0.25">
      <c r="C5911" s="58"/>
    </row>
    <row r="5912" spans="1:3" x14ac:dyDescent="0.25">
      <c r="C5912" s="58"/>
    </row>
    <row r="5913" spans="1:3" x14ac:dyDescent="0.25">
      <c r="C5913" s="58"/>
    </row>
    <row r="5914" spans="1:3" x14ac:dyDescent="0.25">
      <c r="C5914" s="58"/>
    </row>
    <row r="5915" spans="1:3" x14ac:dyDescent="0.25">
      <c r="C5915" s="58"/>
    </row>
    <row r="5916" spans="1:3" x14ac:dyDescent="0.25">
      <c r="C5916" s="58"/>
    </row>
    <row r="5917" spans="1:3" x14ac:dyDescent="0.25">
      <c r="C5917" s="58"/>
    </row>
    <row r="5918" spans="1:3" x14ac:dyDescent="0.25">
      <c r="C5918" s="58"/>
    </row>
    <row r="5919" spans="1:3" x14ac:dyDescent="0.25">
      <c r="C5919" s="58"/>
    </row>
    <row r="5920" spans="1:3" x14ac:dyDescent="0.25">
      <c r="A5920" s="59"/>
      <c r="C5920" s="58"/>
    </row>
    <row r="5921" spans="3:3" x14ac:dyDescent="0.25">
      <c r="C5921" s="58"/>
    </row>
    <row r="5922" spans="3:3" x14ac:dyDescent="0.25">
      <c r="C5922" s="58"/>
    </row>
    <row r="5923" spans="3:3" x14ac:dyDescent="0.25">
      <c r="C5923" s="58"/>
    </row>
    <row r="5924" spans="3:3" x14ac:dyDescent="0.25">
      <c r="C5924" s="58"/>
    </row>
    <row r="5925" spans="3:3" x14ac:dyDescent="0.25">
      <c r="C5925" s="58"/>
    </row>
    <row r="5926" spans="3:3" x14ac:dyDescent="0.25">
      <c r="C5926" s="58"/>
    </row>
    <row r="5927" spans="3:3" x14ac:dyDescent="0.25">
      <c r="C5927" s="58"/>
    </row>
    <row r="5928" spans="3:3" x14ac:dyDescent="0.25">
      <c r="C5928" s="58"/>
    </row>
    <row r="5929" spans="3:3" x14ac:dyDescent="0.25">
      <c r="C5929" s="58"/>
    </row>
    <row r="5930" spans="3:3" x14ac:dyDescent="0.25">
      <c r="C5930" s="58"/>
    </row>
    <row r="5931" spans="3:3" x14ac:dyDescent="0.25">
      <c r="C5931" s="58"/>
    </row>
    <row r="5932" spans="3:3" x14ac:dyDescent="0.25">
      <c r="C5932" s="58"/>
    </row>
    <row r="5933" spans="3:3" x14ac:dyDescent="0.25">
      <c r="C5933" s="58"/>
    </row>
    <row r="5934" spans="3:3" x14ac:dyDescent="0.25">
      <c r="C5934" s="58"/>
    </row>
    <row r="5935" spans="3:3" x14ac:dyDescent="0.25">
      <c r="C5935" s="58"/>
    </row>
    <row r="5936" spans="3:3" x14ac:dyDescent="0.25">
      <c r="C5936" s="58"/>
    </row>
    <row r="5937" spans="1:3" x14ac:dyDescent="0.25">
      <c r="C5937" s="58"/>
    </row>
    <row r="5938" spans="1:3" x14ac:dyDescent="0.25">
      <c r="C5938" s="58"/>
    </row>
    <row r="5939" spans="1:3" x14ac:dyDescent="0.25">
      <c r="A5939" s="59"/>
      <c r="C5939" s="58"/>
    </row>
    <row r="5940" spans="1:3" x14ac:dyDescent="0.25">
      <c r="C5940" s="58"/>
    </row>
    <row r="5941" spans="1:3" x14ac:dyDescent="0.25">
      <c r="C5941" s="58"/>
    </row>
    <row r="5942" spans="1:3" x14ac:dyDescent="0.25">
      <c r="C5942" s="58"/>
    </row>
    <row r="5943" spans="1:3" x14ac:dyDescent="0.25">
      <c r="C5943" s="58"/>
    </row>
    <row r="5944" spans="1:3" x14ac:dyDescent="0.25">
      <c r="C5944" s="58"/>
    </row>
    <row r="5945" spans="1:3" x14ac:dyDescent="0.25">
      <c r="C5945" s="58"/>
    </row>
    <row r="5946" spans="1:3" x14ac:dyDescent="0.25">
      <c r="C5946" s="58"/>
    </row>
    <row r="5947" spans="1:3" x14ac:dyDescent="0.25">
      <c r="C5947" s="58"/>
    </row>
    <row r="5948" spans="1:3" x14ac:dyDescent="0.25">
      <c r="C5948" s="58"/>
    </row>
    <row r="5949" spans="1:3" x14ac:dyDescent="0.25">
      <c r="C5949" s="58"/>
    </row>
    <row r="5950" spans="1:3" x14ac:dyDescent="0.25">
      <c r="C5950" s="58"/>
    </row>
    <row r="5951" spans="1:3" x14ac:dyDescent="0.25">
      <c r="C5951" s="58"/>
    </row>
    <row r="5952" spans="1:3" x14ac:dyDescent="0.25">
      <c r="C5952" s="58"/>
    </row>
    <row r="5953" spans="1:3" x14ac:dyDescent="0.25">
      <c r="C5953" s="58"/>
    </row>
    <row r="5954" spans="1:3" x14ac:dyDescent="0.25">
      <c r="C5954" s="58"/>
    </row>
    <row r="5955" spans="1:3" x14ac:dyDescent="0.25">
      <c r="C5955" s="58"/>
    </row>
    <row r="5956" spans="1:3" x14ac:dyDescent="0.25">
      <c r="C5956" s="58"/>
    </row>
    <row r="5957" spans="1:3" x14ac:dyDescent="0.25">
      <c r="C5957" s="58"/>
    </row>
    <row r="5958" spans="1:3" x14ac:dyDescent="0.25">
      <c r="A5958" s="59"/>
      <c r="C5958" s="58"/>
    </row>
    <row r="5959" spans="1:3" x14ac:dyDescent="0.25">
      <c r="C5959" s="58"/>
    </row>
    <row r="5960" spans="1:3" x14ac:dyDescent="0.25">
      <c r="C5960" s="58"/>
    </row>
    <row r="5961" spans="1:3" x14ac:dyDescent="0.25">
      <c r="C5961" s="58"/>
    </row>
    <row r="5962" spans="1:3" x14ac:dyDescent="0.25">
      <c r="C5962" s="58"/>
    </row>
    <row r="5963" spans="1:3" x14ac:dyDescent="0.25">
      <c r="C5963" s="58"/>
    </row>
    <row r="5964" spans="1:3" x14ac:dyDescent="0.25">
      <c r="C5964" s="58"/>
    </row>
    <row r="5965" spans="1:3" x14ac:dyDescent="0.25">
      <c r="C5965" s="58"/>
    </row>
    <row r="5966" spans="1:3" x14ac:dyDescent="0.25">
      <c r="C5966" s="58"/>
    </row>
    <row r="5967" spans="1:3" x14ac:dyDescent="0.25">
      <c r="C5967" s="58"/>
    </row>
    <row r="5968" spans="1:3" x14ac:dyDescent="0.25">
      <c r="C5968" s="58"/>
    </row>
    <row r="5969" spans="1:3" x14ac:dyDescent="0.25">
      <c r="C5969" s="58"/>
    </row>
    <row r="5970" spans="1:3" x14ac:dyDescent="0.25">
      <c r="C5970" s="58"/>
    </row>
    <row r="5971" spans="1:3" x14ac:dyDescent="0.25">
      <c r="C5971" s="58"/>
    </row>
    <row r="5972" spans="1:3" x14ac:dyDescent="0.25">
      <c r="C5972" s="58"/>
    </row>
    <row r="5973" spans="1:3" x14ac:dyDescent="0.25">
      <c r="C5973" s="58"/>
    </row>
    <row r="5974" spans="1:3" x14ac:dyDescent="0.25">
      <c r="C5974" s="58"/>
    </row>
    <row r="5975" spans="1:3" x14ac:dyDescent="0.25">
      <c r="C5975" s="58"/>
    </row>
    <row r="5976" spans="1:3" x14ac:dyDescent="0.25">
      <c r="C5976" s="58"/>
    </row>
    <row r="5977" spans="1:3" x14ac:dyDescent="0.25">
      <c r="A5977" s="59"/>
      <c r="C5977" s="58"/>
    </row>
    <row r="5978" spans="1:3" x14ac:dyDescent="0.25">
      <c r="C5978" s="58"/>
    </row>
    <row r="5979" spans="1:3" x14ac:dyDescent="0.25">
      <c r="C5979" s="58"/>
    </row>
    <row r="5980" spans="1:3" x14ac:dyDescent="0.25">
      <c r="C5980" s="58"/>
    </row>
    <row r="5981" spans="1:3" x14ac:dyDescent="0.25">
      <c r="C5981" s="58"/>
    </row>
    <row r="5982" spans="1:3" x14ac:dyDescent="0.25">
      <c r="C5982" s="58"/>
    </row>
    <row r="5983" spans="1:3" x14ac:dyDescent="0.25">
      <c r="C5983" s="58"/>
    </row>
    <row r="5984" spans="1:3" x14ac:dyDescent="0.25">
      <c r="C5984" s="58"/>
    </row>
    <row r="5985" spans="1:3" x14ac:dyDescent="0.25">
      <c r="C5985" s="58"/>
    </row>
    <row r="5986" spans="1:3" x14ac:dyDescent="0.25">
      <c r="C5986" s="58"/>
    </row>
    <row r="5987" spans="1:3" x14ac:dyDescent="0.25">
      <c r="C5987" s="58"/>
    </row>
    <row r="5988" spans="1:3" x14ac:dyDescent="0.25">
      <c r="C5988" s="58"/>
    </row>
    <row r="5989" spans="1:3" x14ac:dyDescent="0.25">
      <c r="C5989" s="58"/>
    </row>
    <row r="5990" spans="1:3" x14ac:dyDescent="0.25">
      <c r="C5990" s="58"/>
    </row>
    <row r="5991" spans="1:3" x14ac:dyDescent="0.25">
      <c r="C5991" s="58"/>
    </row>
    <row r="5992" spans="1:3" x14ac:dyDescent="0.25">
      <c r="C5992" s="58"/>
    </row>
    <row r="5993" spans="1:3" x14ac:dyDescent="0.25">
      <c r="C5993" s="58"/>
    </row>
    <row r="5994" spans="1:3" x14ac:dyDescent="0.25">
      <c r="C5994" s="58"/>
    </row>
    <row r="5995" spans="1:3" x14ac:dyDescent="0.25">
      <c r="C5995" s="58"/>
    </row>
    <row r="5996" spans="1:3" x14ac:dyDescent="0.25">
      <c r="A5996" s="59"/>
      <c r="C5996" s="58"/>
    </row>
    <row r="5997" spans="1:3" x14ac:dyDescent="0.25">
      <c r="C5997" s="58"/>
    </row>
    <row r="5998" spans="1:3" x14ac:dyDescent="0.25">
      <c r="C5998" s="58"/>
    </row>
    <row r="5999" spans="1:3" x14ac:dyDescent="0.25">
      <c r="C5999" s="58"/>
    </row>
    <row r="6000" spans="1:3" x14ac:dyDescent="0.25">
      <c r="C6000" s="58"/>
    </row>
    <row r="6001" spans="1:3" x14ac:dyDescent="0.25">
      <c r="C6001" s="58"/>
    </row>
    <row r="6002" spans="1:3" x14ac:dyDescent="0.25">
      <c r="C6002" s="58"/>
    </row>
    <row r="6003" spans="1:3" x14ac:dyDescent="0.25">
      <c r="C6003" s="58"/>
    </row>
    <row r="6004" spans="1:3" x14ac:dyDescent="0.25">
      <c r="C6004" s="58"/>
    </row>
    <row r="6005" spans="1:3" x14ac:dyDescent="0.25">
      <c r="C6005" s="58"/>
    </row>
    <row r="6006" spans="1:3" x14ac:dyDescent="0.25">
      <c r="C6006" s="58"/>
    </row>
    <row r="6007" spans="1:3" x14ac:dyDescent="0.25">
      <c r="C6007" s="58"/>
    </row>
    <row r="6008" spans="1:3" x14ac:dyDescent="0.25">
      <c r="C6008" s="58"/>
    </row>
    <row r="6009" spans="1:3" x14ac:dyDescent="0.25">
      <c r="C6009" s="58"/>
    </row>
    <row r="6010" spans="1:3" x14ac:dyDescent="0.25">
      <c r="C6010" s="58"/>
    </row>
    <row r="6011" spans="1:3" x14ac:dyDescent="0.25">
      <c r="C6011" s="58"/>
    </row>
    <row r="6012" spans="1:3" x14ac:dyDescent="0.25">
      <c r="C6012" s="58"/>
    </row>
    <row r="6013" spans="1:3" x14ac:dyDescent="0.25">
      <c r="C6013" s="58"/>
    </row>
    <row r="6014" spans="1:3" x14ac:dyDescent="0.25">
      <c r="C6014" s="58"/>
    </row>
    <row r="6015" spans="1:3" x14ac:dyDescent="0.25">
      <c r="A6015" s="59"/>
      <c r="C6015" s="58"/>
    </row>
    <row r="6016" spans="1:3" x14ac:dyDescent="0.25">
      <c r="C6016" s="58"/>
    </row>
    <row r="6017" spans="3:3" x14ac:dyDescent="0.25">
      <c r="C6017" s="58"/>
    </row>
    <row r="6018" spans="3:3" x14ac:dyDescent="0.25">
      <c r="C6018" s="58"/>
    </row>
    <row r="6019" spans="3:3" x14ac:dyDescent="0.25">
      <c r="C6019" s="58"/>
    </row>
    <row r="6020" spans="3:3" x14ac:dyDescent="0.25">
      <c r="C6020" s="58"/>
    </row>
    <row r="6021" spans="3:3" x14ac:dyDescent="0.25">
      <c r="C6021" s="58"/>
    </row>
    <row r="6022" spans="3:3" x14ac:dyDescent="0.25">
      <c r="C6022" s="58"/>
    </row>
    <row r="6023" spans="3:3" x14ac:dyDescent="0.25">
      <c r="C6023" s="58"/>
    </row>
    <row r="6024" spans="3:3" x14ac:dyDescent="0.25">
      <c r="C6024" s="58"/>
    </row>
    <row r="6025" spans="3:3" x14ac:dyDescent="0.25">
      <c r="C6025" s="58"/>
    </row>
    <row r="6026" spans="3:3" x14ac:dyDescent="0.25">
      <c r="C6026" s="58"/>
    </row>
    <row r="6027" spans="3:3" x14ac:dyDescent="0.25">
      <c r="C6027" s="58"/>
    </row>
    <row r="6028" spans="3:3" x14ac:dyDescent="0.25">
      <c r="C6028" s="58"/>
    </row>
    <row r="6029" spans="3:3" x14ac:dyDescent="0.25">
      <c r="C6029" s="58"/>
    </row>
    <row r="6030" spans="3:3" x14ac:dyDescent="0.25">
      <c r="C6030" s="58"/>
    </row>
    <row r="6031" spans="3:3" x14ac:dyDescent="0.25">
      <c r="C6031" s="58"/>
    </row>
    <row r="6032" spans="3:3" x14ac:dyDescent="0.25">
      <c r="C6032" s="58"/>
    </row>
    <row r="6033" spans="1:3" x14ac:dyDescent="0.25">
      <c r="C6033" s="58"/>
    </row>
    <row r="6034" spans="1:3" x14ac:dyDescent="0.25">
      <c r="A6034" s="59"/>
      <c r="C6034" s="58"/>
    </row>
    <row r="6035" spans="1:3" x14ac:dyDescent="0.25">
      <c r="C6035" s="58"/>
    </row>
    <row r="6036" spans="1:3" x14ac:dyDescent="0.25">
      <c r="C6036" s="58"/>
    </row>
    <row r="6037" spans="1:3" x14ac:dyDescent="0.25">
      <c r="C6037" s="58"/>
    </row>
    <row r="6038" spans="1:3" x14ac:dyDescent="0.25">
      <c r="C6038" s="58"/>
    </row>
    <row r="6039" spans="1:3" x14ac:dyDescent="0.25">
      <c r="C6039" s="58"/>
    </row>
    <row r="6040" spans="1:3" x14ac:dyDescent="0.25">
      <c r="C6040" s="58"/>
    </row>
    <row r="6041" spans="1:3" x14ac:dyDescent="0.25">
      <c r="C6041" s="58"/>
    </row>
    <row r="6042" spans="1:3" x14ac:dyDescent="0.25">
      <c r="C6042" s="58"/>
    </row>
    <row r="6043" spans="1:3" x14ac:dyDescent="0.25">
      <c r="C6043" s="58"/>
    </row>
    <row r="6044" spans="1:3" x14ac:dyDescent="0.25">
      <c r="C6044" s="58"/>
    </row>
    <row r="6045" spans="1:3" x14ac:dyDescent="0.25">
      <c r="C6045" s="58"/>
    </row>
    <row r="6046" spans="1:3" x14ac:dyDescent="0.25">
      <c r="C6046" s="58"/>
    </row>
    <row r="6047" spans="1:3" x14ac:dyDescent="0.25">
      <c r="C6047" s="58"/>
    </row>
    <row r="6048" spans="1:3" x14ac:dyDescent="0.25">
      <c r="C6048" s="58"/>
    </row>
    <row r="6049" spans="1:3" x14ac:dyDescent="0.25">
      <c r="C6049" s="58"/>
    </row>
    <row r="6050" spans="1:3" x14ac:dyDescent="0.25">
      <c r="C6050" s="58"/>
    </row>
    <row r="6051" spans="1:3" x14ac:dyDescent="0.25">
      <c r="C6051" s="58"/>
    </row>
    <row r="6052" spans="1:3" x14ac:dyDescent="0.25">
      <c r="C6052" s="58"/>
    </row>
    <row r="6053" spans="1:3" x14ac:dyDescent="0.25">
      <c r="A6053" s="59"/>
      <c r="C6053" s="58"/>
    </row>
    <row r="6054" spans="1:3" x14ac:dyDescent="0.25">
      <c r="C6054" s="58"/>
    </row>
    <row r="6055" spans="1:3" x14ac:dyDescent="0.25">
      <c r="C6055" s="58"/>
    </row>
    <row r="6056" spans="1:3" x14ac:dyDescent="0.25">
      <c r="C6056" s="58"/>
    </row>
    <row r="6057" spans="1:3" x14ac:dyDescent="0.25">
      <c r="C6057" s="58"/>
    </row>
    <row r="6058" spans="1:3" x14ac:dyDescent="0.25">
      <c r="C6058" s="58"/>
    </row>
    <row r="6059" spans="1:3" x14ac:dyDescent="0.25">
      <c r="C6059" s="58"/>
    </row>
    <row r="6060" spans="1:3" x14ac:dyDescent="0.25">
      <c r="C6060" s="58"/>
    </row>
    <row r="6061" spans="1:3" x14ac:dyDescent="0.25">
      <c r="C6061" s="58"/>
    </row>
    <row r="6062" spans="1:3" x14ac:dyDescent="0.25">
      <c r="C6062" s="58"/>
    </row>
    <row r="6063" spans="1:3" x14ac:dyDescent="0.25">
      <c r="C6063" s="58"/>
    </row>
    <row r="6064" spans="1:3" x14ac:dyDescent="0.25">
      <c r="C6064" s="58"/>
    </row>
    <row r="6065" spans="1:3" x14ac:dyDescent="0.25">
      <c r="C6065" s="58"/>
    </row>
    <row r="6066" spans="1:3" x14ac:dyDescent="0.25">
      <c r="C6066" s="58"/>
    </row>
    <row r="6067" spans="1:3" x14ac:dyDescent="0.25">
      <c r="C6067" s="58"/>
    </row>
    <row r="6068" spans="1:3" x14ac:dyDescent="0.25">
      <c r="C6068" s="58"/>
    </row>
    <row r="6069" spans="1:3" x14ac:dyDescent="0.25">
      <c r="C6069" s="58"/>
    </row>
    <row r="6070" spans="1:3" x14ac:dyDescent="0.25">
      <c r="C6070" s="58"/>
    </row>
    <row r="6071" spans="1:3" x14ac:dyDescent="0.25">
      <c r="C6071" s="58"/>
    </row>
    <row r="6072" spans="1:3" x14ac:dyDescent="0.25">
      <c r="A6072" s="59"/>
      <c r="C6072" s="58"/>
    </row>
    <row r="6073" spans="1:3" x14ac:dyDescent="0.25">
      <c r="C6073" s="58"/>
    </row>
    <row r="6074" spans="1:3" x14ac:dyDescent="0.25">
      <c r="C6074" s="58"/>
    </row>
    <row r="6075" spans="1:3" x14ac:dyDescent="0.25">
      <c r="C6075" s="58"/>
    </row>
    <row r="6076" spans="1:3" x14ac:dyDescent="0.25">
      <c r="C6076" s="58"/>
    </row>
    <row r="6077" spans="1:3" x14ac:dyDescent="0.25">
      <c r="C6077" s="58"/>
    </row>
    <row r="6078" spans="1:3" x14ac:dyDescent="0.25">
      <c r="C6078" s="58"/>
    </row>
    <row r="6079" spans="1:3" x14ac:dyDescent="0.25">
      <c r="C6079" s="58"/>
    </row>
    <row r="6080" spans="1:3" x14ac:dyDescent="0.25">
      <c r="C6080" s="58"/>
    </row>
    <row r="6081" spans="1:3" x14ac:dyDescent="0.25">
      <c r="C6081" s="58"/>
    </row>
    <row r="6082" spans="1:3" x14ac:dyDescent="0.25">
      <c r="C6082" s="58"/>
    </row>
    <row r="6083" spans="1:3" x14ac:dyDescent="0.25">
      <c r="C6083" s="58"/>
    </row>
    <row r="6084" spans="1:3" x14ac:dyDescent="0.25">
      <c r="C6084" s="58"/>
    </row>
    <row r="6085" spans="1:3" x14ac:dyDescent="0.25">
      <c r="C6085" s="58"/>
    </row>
    <row r="6086" spans="1:3" x14ac:dyDescent="0.25">
      <c r="C6086" s="58"/>
    </row>
    <row r="6087" spans="1:3" x14ac:dyDescent="0.25">
      <c r="C6087" s="58"/>
    </row>
    <row r="6088" spans="1:3" x14ac:dyDescent="0.25">
      <c r="C6088" s="58"/>
    </row>
    <row r="6089" spans="1:3" x14ac:dyDescent="0.25">
      <c r="C6089" s="58"/>
    </row>
    <row r="6090" spans="1:3" x14ac:dyDescent="0.25">
      <c r="C6090" s="58"/>
    </row>
    <row r="6091" spans="1:3" x14ac:dyDescent="0.25">
      <c r="A6091" s="59"/>
      <c r="C6091" s="58"/>
    </row>
    <row r="6092" spans="1:3" x14ac:dyDescent="0.25">
      <c r="C6092" s="58"/>
    </row>
    <row r="6093" spans="1:3" x14ac:dyDescent="0.25">
      <c r="C6093" s="58"/>
    </row>
    <row r="6094" spans="1:3" x14ac:dyDescent="0.25">
      <c r="C6094" s="58"/>
    </row>
    <row r="6095" spans="1:3" x14ac:dyDescent="0.25">
      <c r="C6095" s="58"/>
    </row>
    <row r="6096" spans="1:3" x14ac:dyDescent="0.25">
      <c r="C6096" s="58"/>
    </row>
    <row r="6097" spans="1:3" x14ac:dyDescent="0.25">
      <c r="C6097" s="58"/>
    </row>
    <row r="6098" spans="1:3" x14ac:dyDescent="0.25">
      <c r="C6098" s="58"/>
    </row>
    <row r="6099" spans="1:3" x14ac:dyDescent="0.25">
      <c r="C6099" s="58"/>
    </row>
    <row r="6100" spans="1:3" x14ac:dyDescent="0.25">
      <c r="C6100" s="58"/>
    </row>
    <row r="6101" spans="1:3" x14ac:dyDescent="0.25">
      <c r="C6101" s="58"/>
    </row>
    <row r="6102" spans="1:3" x14ac:dyDescent="0.25">
      <c r="C6102" s="58"/>
    </row>
    <row r="6103" spans="1:3" x14ac:dyDescent="0.25">
      <c r="C6103" s="58"/>
    </row>
    <row r="6104" spans="1:3" x14ac:dyDescent="0.25">
      <c r="C6104" s="58"/>
    </row>
    <row r="6105" spans="1:3" x14ac:dyDescent="0.25">
      <c r="C6105" s="58"/>
    </row>
    <row r="6106" spans="1:3" x14ac:dyDescent="0.25">
      <c r="C6106" s="58"/>
    </row>
    <row r="6107" spans="1:3" x14ac:dyDescent="0.25">
      <c r="C6107" s="58"/>
    </row>
    <row r="6108" spans="1:3" x14ac:dyDescent="0.25">
      <c r="C6108" s="58"/>
    </row>
    <row r="6109" spans="1:3" x14ac:dyDescent="0.25">
      <c r="C6109" s="58"/>
    </row>
    <row r="6110" spans="1:3" x14ac:dyDescent="0.25">
      <c r="A6110" s="59"/>
      <c r="C6110" s="58"/>
    </row>
    <row r="6111" spans="1:3" x14ac:dyDescent="0.25">
      <c r="C6111" s="58"/>
    </row>
    <row r="6112" spans="1:3" x14ac:dyDescent="0.25">
      <c r="C6112" s="58"/>
    </row>
    <row r="6113" spans="3:3" x14ac:dyDescent="0.25">
      <c r="C6113" s="58"/>
    </row>
    <row r="6114" spans="3:3" x14ac:dyDescent="0.25">
      <c r="C6114" s="58"/>
    </row>
    <row r="6115" spans="3:3" x14ac:dyDescent="0.25">
      <c r="C6115" s="58"/>
    </row>
    <row r="6116" spans="3:3" x14ac:dyDescent="0.25">
      <c r="C6116" s="58"/>
    </row>
    <row r="6117" spans="3:3" x14ac:dyDescent="0.25">
      <c r="C6117" s="58"/>
    </row>
    <row r="6118" spans="3:3" x14ac:dyDescent="0.25">
      <c r="C6118" s="58"/>
    </row>
    <row r="6119" spans="3:3" x14ac:dyDescent="0.25">
      <c r="C6119" s="58"/>
    </row>
    <row r="6120" spans="3:3" x14ac:dyDescent="0.25">
      <c r="C6120" s="58"/>
    </row>
    <row r="6121" spans="3:3" x14ac:dyDescent="0.25">
      <c r="C6121" s="58"/>
    </row>
    <row r="6122" spans="3:3" x14ac:dyDescent="0.25">
      <c r="C6122" s="58"/>
    </row>
    <row r="6123" spans="3:3" x14ac:dyDescent="0.25">
      <c r="C6123" s="58"/>
    </row>
    <row r="6124" spans="3:3" x14ac:dyDescent="0.25">
      <c r="C6124" s="58"/>
    </row>
    <row r="6125" spans="3:3" x14ac:dyDescent="0.25">
      <c r="C6125" s="58"/>
    </row>
    <row r="6126" spans="3:3" x14ac:dyDescent="0.25">
      <c r="C6126" s="58"/>
    </row>
    <row r="6127" spans="3:3" x14ac:dyDescent="0.25">
      <c r="C6127" s="58"/>
    </row>
    <row r="6128" spans="3:3" x14ac:dyDescent="0.25">
      <c r="C6128" s="58"/>
    </row>
    <row r="6129" spans="1:3" x14ac:dyDescent="0.25">
      <c r="A6129" s="59"/>
      <c r="C6129" s="58"/>
    </row>
    <row r="6130" spans="1:3" x14ac:dyDescent="0.25">
      <c r="C6130" s="58"/>
    </row>
    <row r="6131" spans="1:3" x14ac:dyDescent="0.25">
      <c r="C6131" s="58"/>
    </row>
    <row r="6132" spans="1:3" x14ac:dyDescent="0.25">
      <c r="C6132" s="58"/>
    </row>
    <row r="6133" spans="1:3" x14ac:dyDescent="0.25">
      <c r="C6133" s="58"/>
    </row>
    <row r="6134" spans="1:3" x14ac:dyDescent="0.25">
      <c r="C6134" s="58"/>
    </row>
    <row r="6135" spans="1:3" x14ac:dyDescent="0.25">
      <c r="C6135" s="58"/>
    </row>
    <row r="6136" spans="1:3" x14ac:dyDescent="0.25">
      <c r="C6136" s="58"/>
    </row>
    <row r="6137" spans="1:3" x14ac:dyDescent="0.25">
      <c r="C6137" s="58"/>
    </row>
    <row r="6138" spans="1:3" x14ac:dyDescent="0.25">
      <c r="C6138" s="58"/>
    </row>
    <row r="6139" spans="1:3" x14ac:dyDescent="0.25">
      <c r="C6139" s="58"/>
    </row>
    <row r="6140" spans="1:3" x14ac:dyDescent="0.25">
      <c r="C6140" s="58"/>
    </row>
    <row r="6141" spans="1:3" x14ac:dyDescent="0.25">
      <c r="C6141" s="58"/>
    </row>
    <row r="6142" spans="1:3" x14ac:dyDescent="0.25">
      <c r="C6142" s="58"/>
    </row>
    <row r="6143" spans="1:3" x14ac:dyDescent="0.25">
      <c r="C6143" s="58"/>
    </row>
    <row r="6144" spans="1:3" x14ac:dyDescent="0.25">
      <c r="C6144" s="58"/>
    </row>
    <row r="6145" spans="1:3" x14ac:dyDescent="0.25">
      <c r="C6145" s="58"/>
    </row>
    <row r="6146" spans="1:3" x14ac:dyDescent="0.25">
      <c r="C6146" s="58"/>
    </row>
    <row r="6147" spans="1:3" x14ac:dyDescent="0.25">
      <c r="C6147" s="58"/>
    </row>
    <row r="6148" spans="1:3" x14ac:dyDescent="0.25">
      <c r="A6148" s="59"/>
      <c r="C6148" s="58"/>
    </row>
    <row r="6149" spans="1:3" x14ac:dyDescent="0.25">
      <c r="C6149" s="58"/>
    </row>
    <row r="6150" spans="1:3" x14ac:dyDescent="0.25">
      <c r="C6150" s="58"/>
    </row>
    <row r="6151" spans="1:3" x14ac:dyDescent="0.25">
      <c r="C6151" s="58"/>
    </row>
    <row r="6152" spans="1:3" x14ac:dyDescent="0.25">
      <c r="C6152" s="58"/>
    </row>
    <row r="6153" spans="1:3" x14ac:dyDescent="0.25">
      <c r="C6153" s="58"/>
    </row>
    <row r="6154" spans="1:3" x14ac:dyDescent="0.25">
      <c r="C6154" s="58"/>
    </row>
    <row r="6155" spans="1:3" x14ac:dyDescent="0.25">
      <c r="C6155" s="58"/>
    </row>
    <row r="6156" spans="1:3" x14ac:dyDescent="0.25">
      <c r="C6156" s="58"/>
    </row>
    <row r="6157" spans="1:3" x14ac:dyDescent="0.25">
      <c r="C6157" s="58"/>
    </row>
    <row r="6158" spans="1:3" x14ac:dyDescent="0.25">
      <c r="C6158" s="58"/>
    </row>
    <row r="6159" spans="1:3" x14ac:dyDescent="0.25">
      <c r="C6159" s="58"/>
    </row>
    <row r="6160" spans="1:3" x14ac:dyDescent="0.25">
      <c r="C6160" s="58"/>
    </row>
    <row r="6161" spans="1:3" x14ac:dyDescent="0.25">
      <c r="C6161" s="58"/>
    </row>
    <row r="6162" spans="1:3" x14ac:dyDescent="0.25">
      <c r="C6162" s="58"/>
    </row>
    <row r="6163" spans="1:3" x14ac:dyDescent="0.25">
      <c r="C6163" s="58"/>
    </row>
    <row r="6164" spans="1:3" x14ac:dyDescent="0.25">
      <c r="C6164" s="58"/>
    </row>
    <row r="6165" spans="1:3" x14ac:dyDescent="0.25">
      <c r="C6165" s="58"/>
    </row>
    <row r="6166" spans="1:3" x14ac:dyDescent="0.25">
      <c r="C6166" s="58"/>
    </row>
    <row r="6167" spans="1:3" x14ac:dyDescent="0.25">
      <c r="A6167" s="59"/>
      <c r="C6167" s="58"/>
    </row>
    <row r="6168" spans="1:3" x14ac:dyDescent="0.25">
      <c r="C6168" s="58"/>
    </row>
    <row r="6169" spans="1:3" x14ac:dyDescent="0.25">
      <c r="C6169" s="58"/>
    </row>
    <row r="6170" spans="1:3" x14ac:dyDescent="0.25">
      <c r="C6170" s="58"/>
    </row>
    <row r="6171" spans="1:3" x14ac:dyDescent="0.25">
      <c r="C6171" s="58"/>
    </row>
    <row r="6172" spans="1:3" x14ac:dyDescent="0.25">
      <c r="C6172" s="58"/>
    </row>
    <row r="6173" spans="1:3" x14ac:dyDescent="0.25">
      <c r="C6173" s="58"/>
    </row>
    <row r="6174" spans="1:3" x14ac:dyDescent="0.25">
      <c r="C6174" s="58"/>
    </row>
    <row r="6175" spans="1:3" x14ac:dyDescent="0.25">
      <c r="C6175" s="58"/>
    </row>
    <row r="6176" spans="1:3" x14ac:dyDescent="0.25">
      <c r="C6176" s="58"/>
    </row>
    <row r="6177" spans="1:3" x14ac:dyDescent="0.25">
      <c r="C6177" s="58"/>
    </row>
    <row r="6178" spans="1:3" x14ac:dyDescent="0.25">
      <c r="C6178" s="58"/>
    </row>
    <row r="6179" spans="1:3" x14ac:dyDescent="0.25">
      <c r="C6179" s="58"/>
    </row>
    <row r="6180" spans="1:3" x14ac:dyDescent="0.25">
      <c r="C6180" s="58"/>
    </row>
    <row r="6181" spans="1:3" x14ac:dyDescent="0.25">
      <c r="C6181" s="58"/>
    </row>
    <row r="6182" spans="1:3" x14ac:dyDescent="0.25">
      <c r="C6182" s="58"/>
    </row>
    <row r="6183" spans="1:3" x14ac:dyDescent="0.25">
      <c r="C6183" s="58"/>
    </row>
    <row r="6184" spans="1:3" x14ac:dyDescent="0.25">
      <c r="C6184" s="58"/>
    </row>
    <row r="6185" spans="1:3" x14ac:dyDescent="0.25">
      <c r="C6185" s="58"/>
    </row>
    <row r="6186" spans="1:3" x14ac:dyDescent="0.25">
      <c r="A6186" s="59"/>
      <c r="C6186" s="58"/>
    </row>
    <row r="6187" spans="1:3" x14ac:dyDescent="0.25">
      <c r="C6187" s="58"/>
    </row>
    <row r="6188" spans="1:3" x14ac:dyDescent="0.25">
      <c r="C6188" s="58"/>
    </row>
    <row r="6189" spans="1:3" x14ac:dyDescent="0.25">
      <c r="C6189" s="58"/>
    </row>
    <row r="6190" spans="1:3" x14ac:dyDescent="0.25">
      <c r="C6190" s="58"/>
    </row>
    <row r="6191" spans="1:3" x14ac:dyDescent="0.25">
      <c r="C6191" s="58"/>
    </row>
    <row r="6192" spans="1:3" x14ac:dyDescent="0.25">
      <c r="C6192" s="58"/>
    </row>
    <row r="6193" spans="1:3" x14ac:dyDescent="0.25">
      <c r="C6193" s="58"/>
    </row>
    <row r="6194" spans="1:3" x14ac:dyDescent="0.25">
      <c r="C6194" s="58"/>
    </row>
    <row r="6195" spans="1:3" x14ac:dyDescent="0.25">
      <c r="C6195" s="58"/>
    </row>
    <row r="6196" spans="1:3" x14ac:dyDescent="0.25">
      <c r="C6196" s="58"/>
    </row>
    <row r="6197" spans="1:3" x14ac:dyDescent="0.25">
      <c r="C6197" s="58"/>
    </row>
    <row r="6198" spans="1:3" x14ac:dyDescent="0.25">
      <c r="C6198" s="58"/>
    </row>
    <row r="6199" spans="1:3" x14ac:dyDescent="0.25">
      <c r="C6199" s="58"/>
    </row>
    <row r="6200" spans="1:3" x14ac:dyDescent="0.25">
      <c r="C6200" s="58"/>
    </row>
    <row r="6201" spans="1:3" x14ac:dyDescent="0.25">
      <c r="C6201" s="58"/>
    </row>
    <row r="6202" spans="1:3" x14ac:dyDescent="0.25">
      <c r="C6202" s="58"/>
    </row>
    <row r="6203" spans="1:3" x14ac:dyDescent="0.25">
      <c r="C6203" s="58"/>
    </row>
    <row r="6204" spans="1:3" x14ac:dyDescent="0.25">
      <c r="C6204" s="58"/>
    </row>
    <row r="6205" spans="1:3" x14ac:dyDescent="0.25">
      <c r="A6205" s="59"/>
      <c r="C6205" s="58"/>
    </row>
    <row r="6206" spans="1:3" x14ac:dyDescent="0.25">
      <c r="C6206" s="58"/>
    </row>
    <row r="6207" spans="1:3" x14ac:dyDescent="0.25">
      <c r="C6207" s="58"/>
    </row>
    <row r="6208" spans="1:3" x14ac:dyDescent="0.25">
      <c r="C6208" s="58"/>
    </row>
    <row r="6209" spans="1:3" x14ac:dyDescent="0.25">
      <c r="C6209" s="58"/>
    </row>
    <row r="6210" spans="1:3" x14ac:dyDescent="0.25">
      <c r="C6210" s="58"/>
    </row>
    <row r="6211" spans="1:3" x14ac:dyDescent="0.25">
      <c r="C6211" s="58"/>
    </row>
    <row r="6212" spans="1:3" x14ac:dyDescent="0.25">
      <c r="C6212" s="58"/>
    </row>
    <row r="6213" spans="1:3" x14ac:dyDescent="0.25">
      <c r="C6213" s="58"/>
    </row>
    <row r="6214" spans="1:3" x14ac:dyDescent="0.25">
      <c r="C6214" s="58"/>
    </row>
    <row r="6215" spans="1:3" x14ac:dyDescent="0.25">
      <c r="C6215" s="58"/>
    </row>
    <row r="6216" spans="1:3" x14ac:dyDescent="0.25">
      <c r="C6216" s="58"/>
    </row>
    <row r="6217" spans="1:3" x14ac:dyDescent="0.25">
      <c r="C6217" s="58"/>
    </row>
    <row r="6218" spans="1:3" x14ac:dyDescent="0.25">
      <c r="C6218" s="58"/>
    </row>
    <row r="6219" spans="1:3" x14ac:dyDescent="0.25">
      <c r="C6219" s="58"/>
    </row>
    <row r="6220" spans="1:3" x14ac:dyDescent="0.25">
      <c r="C6220" s="58"/>
    </row>
    <row r="6221" spans="1:3" x14ac:dyDescent="0.25">
      <c r="C6221" s="58"/>
    </row>
    <row r="6222" spans="1:3" x14ac:dyDescent="0.25">
      <c r="C6222" s="58"/>
    </row>
    <row r="6223" spans="1:3" x14ac:dyDescent="0.25">
      <c r="C6223" s="58"/>
    </row>
    <row r="6224" spans="1:3" x14ac:dyDescent="0.25">
      <c r="A6224" s="59"/>
      <c r="C6224" s="58"/>
    </row>
    <row r="6225" spans="3:3" x14ac:dyDescent="0.25">
      <c r="C6225" s="58"/>
    </row>
    <row r="6226" spans="3:3" x14ac:dyDescent="0.25">
      <c r="C6226" s="58"/>
    </row>
    <row r="6227" spans="3:3" x14ac:dyDescent="0.25">
      <c r="C6227" s="58"/>
    </row>
    <row r="6228" spans="3:3" x14ac:dyDescent="0.25">
      <c r="C6228" s="58"/>
    </row>
    <row r="6229" spans="3:3" x14ac:dyDescent="0.25">
      <c r="C6229" s="58"/>
    </row>
    <row r="6230" spans="3:3" x14ac:dyDescent="0.25">
      <c r="C6230" s="58"/>
    </row>
    <row r="6231" spans="3:3" x14ac:dyDescent="0.25">
      <c r="C6231" s="58"/>
    </row>
    <row r="6232" spans="3:3" x14ac:dyDescent="0.25">
      <c r="C6232" s="58"/>
    </row>
    <row r="6233" spans="3:3" x14ac:dyDescent="0.25">
      <c r="C6233" s="58"/>
    </row>
    <row r="6234" spans="3:3" x14ac:dyDescent="0.25">
      <c r="C6234" s="58"/>
    </row>
    <row r="6235" spans="3:3" x14ac:dyDescent="0.25">
      <c r="C6235" s="58"/>
    </row>
    <row r="6236" spans="3:3" x14ac:dyDescent="0.25">
      <c r="C6236" s="58"/>
    </row>
    <row r="6237" spans="3:3" x14ac:dyDescent="0.25">
      <c r="C6237" s="58"/>
    </row>
    <row r="6238" spans="3:3" x14ac:dyDescent="0.25">
      <c r="C6238" s="58"/>
    </row>
    <row r="6239" spans="3:3" x14ac:dyDescent="0.25">
      <c r="C6239" s="58"/>
    </row>
    <row r="6240" spans="3:3" x14ac:dyDescent="0.25">
      <c r="C6240" s="58"/>
    </row>
    <row r="6241" spans="1:3" x14ac:dyDescent="0.25">
      <c r="C6241" s="58"/>
    </row>
    <row r="6242" spans="1:3" x14ac:dyDescent="0.25">
      <c r="C6242" s="58"/>
    </row>
    <row r="6243" spans="1:3" x14ac:dyDescent="0.25">
      <c r="A6243" s="59"/>
      <c r="C6243" s="58"/>
    </row>
    <row r="6244" spans="1:3" x14ac:dyDescent="0.25">
      <c r="C6244" s="58"/>
    </row>
    <row r="6245" spans="1:3" x14ac:dyDescent="0.25">
      <c r="C6245" s="58"/>
    </row>
    <row r="6246" spans="1:3" x14ac:dyDescent="0.25">
      <c r="C6246" s="58"/>
    </row>
    <row r="6247" spans="1:3" x14ac:dyDescent="0.25">
      <c r="C6247" s="58"/>
    </row>
    <row r="6248" spans="1:3" x14ac:dyDescent="0.25">
      <c r="C6248" s="58"/>
    </row>
    <row r="6249" spans="1:3" x14ac:dyDescent="0.25">
      <c r="C6249" s="58"/>
    </row>
    <row r="6250" spans="1:3" x14ac:dyDescent="0.25">
      <c r="C6250" s="58"/>
    </row>
    <row r="6251" spans="1:3" x14ac:dyDescent="0.25">
      <c r="C6251" s="58"/>
    </row>
    <row r="6252" spans="1:3" x14ac:dyDescent="0.25">
      <c r="C6252" s="58"/>
    </row>
    <row r="6253" spans="1:3" x14ac:dyDescent="0.25">
      <c r="C6253" s="58"/>
    </row>
    <row r="6254" spans="1:3" x14ac:dyDescent="0.25">
      <c r="C6254" s="58"/>
    </row>
    <row r="6255" spans="1:3" x14ac:dyDescent="0.25">
      <c r="C6255" s="58"/>
    </row>
    <row r="6256" spans="1:3" x14ac:dyDescent="0.25">
      <c r="C6256" s="58"/>
    </row>
    <row r="6257" spans="1:3" x14ac:dyDescent="0.25">
      <c r="C6257" s="58"/>
    </row>
    <row r="6258" spans="1:3" x14ac:dyDescent="0.25">
      <c r="C6258" s="58"/>
    </row>
    <row r="6259" spans="1:3" x14ac:dyDescent="0.25">
      <c r="C6259" s="58"/>
    </row>
    <row r="6260" spans="1:3" x14ac:dyDescent="0.25">
      <c r="C6260" s="58"/>
    </row>
    <row r="6261" spans="1:3" x14ac:dyDescent="0.25">
      <c r="C6261" s="58"/>
    </row>
    <row r="6262" spans="1:3" x14ac:dyDescent="0.25">
      <c r="A6262" s="59"/>
      <c r="C6262" s="58"/>
    </row>
    <row r="6263" spans="1:3" x14ac:dyDescent="0.25">
      <c r="C6263" s="58"/>
    </row>
    <row r="6264" spans="1:3" x14ac:dyDescent="0.25">
      <c r="C6264" s="58"/>
    </row>
    <row r="6265" spans="1:3" x14ac:dyDescent="0.25">
      <c r="C6265" s="58"/>
    </row>
    <row r="6266" spans="1:3" x14ac:dyDescent="0.25">
      <c r="C6266" s="58"/>
    </row>
    <row r="6267" spans="1:3" x14ac:dyDescent="0.25">
      <c r="C6267" s="58"/>
    </row>
    <row r="6268" spans="1:3" x14ac:dyDescent="0.25">
      <c r="C6268" s="58"/>
    </row>
    <row r="6269" spans="1:3" x14ac:dyDescent="0.25">
      <c r="C6269" s="58"/>
    </row>
    <row r="6270" spans="1:3" x14ac:dyDescent="0.25">
      <c r="C6270" s="58"/>
    </row>
    <row r="6271" spans="1:3" x14ac:dyDescent="0.25">
      <c r="C6271" s="58"/>
    </row>
    <row r="6272" spans="1:3" x14ac:dyDescent="0.25">
      <c r="C6272" s="58"/>
    </row>
    <row r="6273" spans="1:3" x14ac:dyDescent="0.25">
      <c r="C6273" s="58"/>
    </row>
    <row r="6274" spans="1:3" x14ac:dyDescent="0.25">
      <c r="C6274" s="58"/>
    </row>
    <row r="6275" spans="1:3" x14ac:dyDescent="0.25">
      <c r="C6275" s="58"/>
    </row>
    <row r="6276" spans="1:3" x14ac:dyDescent="0.25">
      <c r="C6276" s="58"/>
    </row>
    <row r="6277" spans="1:3" x14ac:dyDescent="0.25">
      <c r="C6277" s="58"/>
    </row>
    <row r="6278" spans="1:3" x14ac:dyDescent="0.25">
      <c r="C6278" s="58"/>
    </row>
    <row r="6279" spans="1:3" x14ac:dyDescent="0.25">
      <c r="C6279" s="58"/>
    </row>
    <row r="6280" spans="1:3" x14ac:dyDescent="0.25">
      <c r="C6280" s="58"/>
    </row>
    <row r="6281" spans="1:3" x14ac:dyDescent="0.25">
      <c r="A6281" s="59"/>
      <c r="C6281" s="58"/>
    </row>
    <row r="6282" spans="1:3" x14ac:dyDescent="0.25">
      <c r="C6282" s="58"/>
    </row>
    <row r="6283" spans="1:3" x14ac:dyDescent="0.25">
      <c r="C6283" s="58"/>
    </row>
    <row r="6284" spans="1:3" x14ac:dyDescent="0.25">
      <c r="C6284" s="58"/>
    </row>
    <row r="6285" spans="1:3" x14ac:dyDescent="0.25">
      <c r="C6285" s="58"/>
    </row>
    <row r="6286" spans="1:3" x14ac:dyDescent="0.25">
      <c r="C6286" s="58"/>
    </row>
    <row r="6287" spans="1:3" x14ac:dyDescent="0.25">
      <c r="C6287" s="58"/>
    </row>
    <row r="6288" spans="1:3" x14ac:dyDescent="0.25">
      <c r="C6288" s="58"/>
    </row>
    <row r="6289" spans="1:3" x14ac:dyDescent="0.25">
      <c r="C6289" s="58"/>
    </row>
    <row r="6290" spans="1:3" x14ac:dyDescent="0.25">
      <c r="C6290" s="58"/>
    </row>
    <row r="6291" spans="1:3" x14ac:dyDescent="0.25">
      <c r="C6291" s="58"/>
    </row>
    <row r="6292" spans="1:3" x14ac:dyDescent="0.25">
      <c r="C6292" s="58"/>
    </row>
    <row r="6293" spans="1:3" x14ac:dyDescent="0.25">
      <c r="C6293" s="58"/>
    </row>
    <row r="6294" spans="1:3" x14ac:dyDescent="0.25">
      <c r="C6294" s="58"/>
    </row>
    <row r="6295" spans="1:3" x14ac:dyDescent="0.25">
      <c r="C6295" s="58"/>
    </row>
    <row r="6296" spans="1:3" x14ac:dyDescent="0.25">
      <c r="C6296" s="58"/>
    </row>
    <row r="6297" spans="1:3" x14ac:dyDescent="0.25">
      <c r="C6297" s="58"/>
    </row>
    <row r="6298" spans="1:3" x14ac:dyDescent="0.25">
      <c r="C6298" s="58"/>
    </row>
    <row r="6299" spans="1:3" x14ac:dyDescent="0.25">
      <c r="C6299" s="58"/>
    </row>
    <row r="6300" spans="1:3" x14ac:dyDescent="0.25">
      <c r="A6300" s="59"/>
      <c r="C6300" s="58"/>
    </row>
    <row r="6301" spans="1:3" x14ac:dyDescent="0.25">
      <c r="C6301" s="58"/>
    </row>
    <row r="6302" spans="1:3" x14ac:dyDescent="0.25">
      <c r="C6302" s="58"/>
    </row>
    <row r="6303" spans="1:3" x14ac:dyDescent="0.25">
      <c r="C6303" s="58"/>
    </row>
    <row r="6304" spans="1:3" x14ac:dyDescent="0.25">
      <c r="C6304" s="58"/>
    </row>
    <row r="6305" spans="1:3" x14ac:dyDescent="0.25">
      <c r="C6305" s="58"/>
    </row>
    <row r="6306" spans="1:3" x14ac:dyDescent="0.25">
      <c r="C6306" s="58"/>
    </row>
    <row r="6307" spans="1:3" x14ac:dyDescent="0.25">
      <c r="C6307" s="58"/>
    </row>
    <row r="6308" spans="1:3" x14ac:dyDescent="0.25">
      <c r="C6308" s="58"/>
    </row>
    <row r="6309" spans="1:3" x14ac:dyDescent="0.25">
      <c r="C6309" s="58"/>
    </row>
    <row r="6310" spans="1:3" x14ac:dyDescent="0.25">
      <c r="C6310" s="58"/>
    </row>
    <row r="6311" spans="1:3" x14ac:dyDescent="0.25">
      <c r="C6311" s="58"/>
    </row>
    <row r="6312" spans="1:3" x14ac:dyDescent="0.25">
      <c r="C6312" s="58"/>
    </row>
    <row r="6313" spans="1:3" x14ac:dyDescent="0.25">
      <c r="C6313" s="58"/>
    </row>
    <row r="6314" spans="1:3" x14ac:dyDescent="0.25">
      <c r="C6314" s="58"/>
    </row>
    <row r="6315" spans="1:3" x14ac:dyDescent="0.25">
      <c r="C6315" s="58"/>
    </row>
    <row r="6316" spans="1:3" x14ac:dyDescent="0.25">
      <c r="C6316" s="58"/>
    </row>
    <row r="6317" spans="1:3" x14ac:dyDescent="0.25">
      <c r="C6317" s="58"/>
    </row>
    <row r="6318" spans="1:3" x14ac:dyDescent="0.25">
      <c r="C6318" s="58"/>
    </row>
    <row r="6319" spans="1:3" x14ac:dyDescent="0.25">
      <c r="A6319" s="59"/>
      <c r="C6319" s="58"/>
    </row>
    <row r="6320" spans="1:3" x14ac:dyDescent="0.25">
      <c r="C6320" s="58"/>
    </row>
    <row r="6321" spans="3:3" x14ac:dyDescent="0.25">
      <c r="C6321" s="58"/>
    </row>
    <row r="6322" spans="3:3" x14ac:dyDescent="0.25">
      <c r="C6322" s="58"/>
    </row>
    <row r="6323" spans="3:3" x14ac:dyDescent="0.25">
      <c r="C6323" s="58"/>
    </row>
    <row r="6324" spans="3:3" x14ac:dyDescent="0.25">
      <c r="C6324" s="58"/>
    </row>
    <row r="6325" spans="3:3" x14ac:dyDescent="0.25">
      <c r="C6325" s="58"/>
    </row>
    <row r="6326" spans="3:3" x14ac:dyDescent="0.25">
      <c r="C6326" s="58"/>
    </row>
    <row r="6327" spans="3:3" x14ac:dyDescent="0.25">
      <c r="C6327" s="58"/>
    </row>
    <row r="6328" spans="3:3" x14ac:dyDescent="0.25">
      <c r="C6328" s="58"/>
    </row>
    <row r="6329" spans="3:3" x14ac:dyDescent="0.25">
      <c r="C6329" s="58"/>
    </row>
    <row r="6330" spans="3:3" x14ac:dyDescent="0.25">
      <c r="C6330" s="58"/>
    </row>
    <row r="6331" spans="3:3" x14ac:dyDescent="0.25">
      <c r="C6331" s="58"/>
    </row>
    <row r="6332" spans="3:3" x14ac:dyDescent="0.25">
      <c r="C6332" s="58"/>
    </row>
    <row r="6333" spans="3:3" x14ac:dyDescent="0.25">
      <c r="C6333" s="58"/>
    </row>
    <row r="6334" spans="3:3" x14ac:dyDescent="0.25">
      <c r="C6334" s="58"/>
    </row>
    <row r="6335" spans="3:3" x14ac:dyDescent="0.25">
      <c r="C6335" s="58"/>
    </row>
    <row r="6336" spans="3:3" x14ac:dyDescent="0.25">
      <c r="C6336" s="58"/>
    </row>
    <row r="6337" spans="1:3" x14ac:dyDescent="0.25">
      <c r="C6337" s="58"/>
    </row>
    <row r="6338" spans="1:3" x14ac:dyDescent="0.25">
      <c r="A6338" s="59"/>
      <c r="C6338" s="58"/>
    </row>
    <row r="6339" spans="1:3" x14ac:dyDescent="0.25">
      <c r="C6339" s="58"/>
    </row>
    <row r="6340" spans="1:3" x14ac:dyDescent="0.25">
      <c r="C6340" s="58"/>
    </row>
    <row r="6341" spans="1:3" x14ac:dyDescent="0.25">
      <c r="C6341" s="58"/>
    </row>
    <row r="6342" spans="1:3" x14ac:dyDescent="0.25">
      <c r="C6342" s="58"/>
    </row>
    <row r="6343" spans="1:3" x14ac:dyDescent="0.25">
      <c r="C6343" s="58"/>
    </row>
    <row r="6344" spans="1:3" x14ac:dyDescent="0.25">
      <c r="C6344" s="58"/>
    </row>
    <row r="6345" spans="1:3" x14ac:dyDescent="0.25">
      <c r="C6345" s="58"/>
    </row>
    <row r="6346" spans="1:3" x14ac:dyDescent="0.25">
      <c r="C6346" s="58"/>
    </row>
    <row r="6347" spans="1:3" x14ac:dyDescent="0.25">
      <c r="C6347" s="58"/>
    </row>
    <row r="6348" spans="1:3" x14ac:dyDescent="0.25">
      <c r="C6348" s="58"/>
    </row>
    <row r="6349" spans="1:3" x14ac:dyDescent="0.25">
      <c r="C6349" s="58"/>
    </row>
    <row r="6350" spans="1:3" x14ac:dyDescent="0.25">
      <c r="C6350" s="58"/>
    </row>
    <row r="6351" spans="1:3" x14ac:dyDescent="0.25">
      <c r="C6351" s="58"/>
    </row>
    <row r="6352" spans="1:3" x14ac:dyDescent="0.25">
      <c r="C6352" s="58"/>
    </row>
    <row r="6353" spans="1:3" x14ac:dyDescent="0.25">
      <c r="C6353" s="58"/>
    </row>
    <row r="6354" spans="1:3" x14ac:dyDescent="0.25">
      <c r="C6354" s="58"/>
    </row>
    <row r="6355" spans="1:3" x14ac:dyDescent="0.25">
      <c r="C6355" s="58"/>
    </row>
    <row r="6356" spans="1:3" x14ac:dyDescent="0.25">
      <c r="C6356" s="58"/>
    </row>
    <row r="6357" spans="1:3" x14ac:dyDescent="0.25">
      <c r="C6357" s="58"/>
    </row>
    <row r="6358" spans="1:3" x14ac:dyDescent="0.25">
      <c r="C6358" s="58"/>
    </row>
    <row r="6359" spans="1:3" x14ac:dyDescent="0.25">
      <c r="C6359" s="58"/>
    </row>
    <row r="6360" spans="1:3" x14ac:dyDescent="0.25">
      <c r="A6360" s="59"/>
      <c r="C6360" s="58"/>
    </row>
    <row r="6361" spans="1:3" x14ac:dyDescent="0.25">
      <c r="C6361" s="58"/>
    </row>
    <row r="6362" spans="1:3" x14ac:dyDescent="0.25">
      <c r="C6362" s="58"/>
    </row>
    <row r="6363" spans="1:3" x14ac:dyDescent="0.25">
      <c r="C6363" s="58"/>
    </row>
    <row r="6364" spans="1:3" x14ac:dyDescent="0.25">
      <c r="C6364" s="58"/>
    </row>
    <row r="6365" spans="1:3" x14ac:dyDescent="0.25">
      <c r="C6365" s="58"/>
    </row>
    <row r="6366" spans="1:3" x14ac:dyDescent="0.25">
      <c r="C6366" s="58"/>
    </row>
    <row r="6367" spans="1:3" x14ac:dyDescent="0.25">
      <c r="C6367" s="58"/>
    </row>
    <row r="6368" spans="1:3" x14ac:dyDescent="0.25">
      <c r="C6368" s="58"/>
    </row>
    <row r="6369" spans="1:3" x14ac:dyDescent="0.25">
      <c r="C6369" s="58"/>
    </row>
    <row r="6370" spans="1:3" x14ac:dyDescent="0.25">
      <c r="C6370" s="58"/>
    </row>
    <row r="6371" spans="1:3" x14ac:dyDescent="0.25">
      <c r="C6371" s="58"/>
    </row>
    <row r="6372" spans="1:3" x14ac:dyDescent="0.25">
      <c r="C6372" s="58"/>
    </row>
    <row r="6373" spans="1:3" x14ac:dyDescent="0.25">
      <c r="C6373" s="58"/>
    </row>
    <row r="6374" spans="1:3" x14ac:dyDescent="0.25">
      <c r="C6374" s="58"/>
    </row>
    <row r="6375" spans="1:3" x14ac:dyDescent="0.25">
      <c r="C6375" s="58"/>
    </row>
    <row r="6376" spans="1:3" x14ac:dyDescent="0.25">
      <c r="A6376" s="59"/>
      <c r="C6376" s="58"/>
    </row>
    <row r="6377" spans="1:3" x14ac:dyDescent="0.25">
      <c r="C6377" s="58"/>
    </row>
    <row r="6378" spans="1:3" x14ac:dyDescent="0.25">
      <c r="C6378" s="58"/>
    </row>
    <row r="6379" spans="1:3" x14ac:dyDescent="0.25">
      <c r="C6379" s="58"/>
    </row>
    <row r="6380" spans="1:3" x14ac:dyDescent="0.25">
      <c r="C6380" s="58"/>
    </row>
    <row r="6381" spans="1:3" x14ac:dyDescent="0.25">
      <c r="C6381" s="58"/>
    </row>
    <row r="6382" spans="1:3" x14ac:dyDescent="0.25">
      <c r="C6382" s="58"/>
    </row>
    <row r="6383" spans="1:3" x14ac:dyDescent="0.25">
      <c r="C6383" s="58"/>
    </row>
    <row r="6384" spans="1:3" x14ac:dyDescent="0.25">
      <c r="C6384" s="58"/>
    </row>
    <row r="6385" spans="1:3" x14ac:dyDescent="0.25">
      <c r="C6385" s="58"/>
    </row>
    <row r="6386" spans="1:3" x14ac:dyDescent="0.25">
      <c r="C6386" s="58"/>
    </row>
    <row r="6387" spans="1:3" x14ac:dyDescent="0.25">
      <c r="C6387" s="58"/>
    </row>
    <row r="6388" spans="1:3" x14ac:dyDescent="0.25">
      <c r="C6388" s="58"/>
    </row>
    <row r="6389" spans="1:3" x14ac:dyDescent="0.25">
      <c r="C6389" s="58"/>
    </row>
    <row r="6390" spans="1:3" x14ac:dyDescent="0.25">
      <c r="C6390" s="58"/>
    </row>
    <row r="6391" spans="1:3" x14ac:dyDescent="0.25">
      <c r="C6391" s="58"/>
    </row>
    <row r="6392" spans="1:3" x14ac:dyDescent="0.25">
      <c r="C6392" s="58"/>
    </row>
    <row r="6393" spans="1:3" x14ac:dyDescent="0.25">
      <c r="C6393" s="58"/>
    </row>
    <row r="6394" spans="1:3" x14ac:dyDescent="0.25">
      <c r="C6394" s="58"/>
    </row>
    <row r="6395" spans="1:3" x14ac:dyDescent="0.25">
      <c r="A6395" s="59"/>
      <c r="C6395" s="58"/>
    </row>
    <row r="6396" spans="1:3" x14ac:dyDescent="0.25">
      <c r="C6396" s="58"/>
    </row>
    <row r="6397" spans="1:3" x14ac:dyDescent="0.25">
      <c r="C6397" s="58"/>
    </row>
    <row r="6398" spans="1:3" x14ac:dyDescent="0.25">
      <c r="C6398" s="58"/>
    </row>
    <row r="6399" spans="1:3" x14ac:dyDescent="0.25">
      <c r="C6399" s="58"/>
    </row>
    <row r="6400" spans="1:3" x14ac:dyDescent="0.25">
      <c r="C6400" s="58"/>
    </row>
    <row r="6401" spans="1:3" x14ac:dyDescent="0.25">
      <c r="C6401" s="58"/>
    </row>
    <row r="6402" spans="1:3" x14ac:dyDescent="0.25">
      <c r="C6402" s="58"/>
    </row>
    <row r="6403" spans="1:3" x14ac:dyDescent="0.25">
      <c r="C6403" s="58"/>
    </row>
    <row r="6404" spans="1:3" x14ac:dyDescent="0.25">
      <c r="C6404" s="58"/>
    </row>
    <row r="6405" spans="1:3" x14ac:dyDescent="0.25">
      <c r="C6405" s="58"/>
    </row>
    <row r="6406" spans="1:3" x14ac:dyDescent="0.25">
      <c r="C6406" s="58"/>
    </row>
    <row r="6407" spans="1:3" x14ac:dyDescent="0.25">
      <c r="C6407" s="58"/>
    </row>
    <row r="6408" spans="1:3" x14ac:dyDescent="0.25">
      <c r="C6408" s="58"/>
    </row>
    <row r="6409" spans="1:3" x14ac:dyDescent="0.25">
      <c r="C6409" s="58"/>
    </row>
    <row r="6410" spans="1:3" x14ac:dyDescent="0.25">
      <c r="C6410" s="58"/>
    </row>
    <row r="6411" spans="1:3" x14ac:dyDescent="0.25">
      <c r="C6411" s="58"/>
    </row>
    <row r="6412" spans="1:3" x14ac:dyDescent="0.25">
      <c r="C6412" s="58"/>
    </row>
    <row r="6413" spans="1:3" x14ac:dyDescent="0.25">
      <c r="C6413" s="58"/>
    </row>
    <row r="6414" spans="1:3" x14ac:dyDescent="0.25">
      <c r="A6414" s="59"/>
      <c r="C6414" s="58"/>
    </row>
    <row r="6415" spans="1:3" x14ac:dyDescent="0.25">
      <c r="C6415" s="58"/>
    </row>
    <row r="6416" spans="1:3" x14ac:dyDescent="0.25">
      <c r="C6416" s="58"/>
    </row>
    <row r="6417" spans="1:3" x14ac:dyDescent="0.25">
      <c r="C6417" s="58"/>
    </row>
    <row r="6418" spans="1:3" x14ac:dyDescent="0.25">
      <c r="C6418" s="58"/>
    </row>
    <row r="6419" spans="1:3" x14ac:dyDescent="0.25">
      <c r="C6419" s="58"/>
    </row>
    <row r="6420" spans="1:3" x14ac:dyDescent="0.25">
      <c r="C6420" s="58"/>
    </row>
    <row r="6421" spans="1:3" x14ac:dyDescent="0.25">
      <c r="C6421" s="58"/>
    </row>
    <row r="6422" spans="1:3" x14ac:dyDescent="0.25">
      <c r="C6422" s="58"/>
    </row>
    <row r="6423" spans="1:3" x14ac:dyDescent="0.25">
      <c r="C6423" s="58"/>
    </row>
    <row r="6424" spans="1:3" x14ac:dyDescent="0.25">
      <c r="A6424" s="59"/>
      <c r="C6424" s="58"/>
    </row>
    <row r="6425" spans="1:3" x14ac:dyDescent="0.25">
      <c r="C6425" s="58"/>
    </row>
    <row r="6426" spans="1:3" x14ac:dyDescent="0.25">
      <c r="C6426" s="58"/>
    </row>
    <row r="6427" spans="1:3" x14ac:dyDescent="0.25">
      <c r="C6427" s="58"/>
    </row>
    <row r="6428" spans="1:3" x14ac:dyDescent="0.25">
      <c r="C6428" s="58"/>
    </row>
    <row r="6429" spans="1:3" x14ac:dyDescent="0.25">
      <c r="C6429" s="58"/>
    </row>
    <row r="6430" spans="1:3" x14ac:dyDescent="0.25">
      <c r="C6430" s="58"/>
    </row>
    <row r="6431" spans="1:3" x14ac:dyDescent="0.25">
      <c r="C6431" s="58"/>
    </row>
    <row r="6432" spans="1:3" x14ac:dyDescent="0.25">
      <c r="C6432" s="58"/>
    </row>
    <row r="6433" spans="3:3" x14ac:dyDescent="0.25">
      <c r="C6433" s="58"/>
    </row>
    <row r="6434" spans="3:3" x14ac:dyDescent="0.25">
      <c r="C6434" s="58"/>
    </row>
    <row r="6435" spans="3:3" x14ac:dyDescent="0.25">
      <c r="C6435" s="58"/>
    </row>
    <row r="6436" spans="3:3" x14ac:dyDescent="0.25">
      <c r="C6436" s="58"/>
    </row>
    <row r="6437" spans="3:3" x14ac:dyDescent="0.25">
      <c r="C6437" s="58"/>
    </row>
    <row r="6438" spans="3:3" x14ac:dyDescent="0.25">
      <c r="C6438" s="58"/>
    </row>
    <row r="6439" spans="3:3" x14ac:dyDescent="0.25">
      <c r="C6439" s="58"/>
    </row>
    <row r="6440" spans="3:3" x14ac:dyDescent="0.25">
      <c r="C6440" s="58"/>
    </row>
    <row r="6441" spans="3:3" x14ac:dyDescent="0.25">
      <c r="C6441" s="58"/>
    </row>
    <row r="6442" spans="3:3" x14ac:dyDescent="0.25">
      <c r="C6442" s="58"/>
    </row>
    <row r="6443" spans="3:3" x14ac:dyDescent="0.25">
      <c r="C6443" s="58"/>
    </row>
    <row r="6444" spans="3:3" x14ac:dyDescent="0.25">
      <c r="C6444" s="58"/>
    </row>
    <row r="6445" spans="3:3" x14ac:dyDescent="0.25">
      <c r="C6445" s="58"/>
    </row>
    <row r="6446" spans="3:3" x14ac:dyDescent="0.25">
      <c r="C6446" s="58"/>
    </row>
    <row r="6447" spans="3:3" x14ac:dyDescent="0.25">
      <c r="C6447" s="58"/>
    </row>
    <row r="6448" spans="3:3" x14ac:dyDescent="0.25">
      <c r="C6448" s="58"/>
    </row>
    <row r="6449" spans="1:3" x14ac:dyDescent="0.25">
      <c r="C6449" s="58"/>
    </row>
    <row r="6450" spans="1:3" x14ac:dyDescent="0.25">
      <c r="C6450" s="58"/>
    </row>
    <row r="6451" spans="1:3" x14ac:dyDescent="0.25">
      <c r="C6451" s="58"/>
    </row>
    <row r="6452" spans="1:3" x14ac:dyDescent="0.25">
      <c r="A6452" s="59"/>
      <c r="C6452" s="58"/>
    </row>
    <row r="6453" spans="1:3" x14ac:dyDescent="0.25">
      <c r="C6453" s="58"/>
    </row>
    <row r="6454" spans="1:3" x14ac:dyDescent="0.25">
      <c r="C6454" s="58"/>
    </row>
    <row r="6455" spans="1:3" x14ac:dyDescent="0.25">
      <c r="C6455" s="58"/>
    </row>
    <row r="6456" spans="1:3" x14ac:dyDescent="0.25">
      <c r="C6456" s="58"/>
    </row>
    <row r="6457" spans="1:3" x14ac:dyDescent="0.25">
      <c r="C6457" s="58"/>
    </row>
    <row r="6458" spans="1:3" x14ac:dyDescent="0.25">
      <c r="C6458" s="58"/>
    </row>
    <row r="6459" spans="1:3" x14ac:dyDescent="0.25">
      <c r="C6459" s="58"/>
    </row>
    <row r="6460" spans="1:3" x14ac:dyDescent="0.25">
      <c r="C6460" s="58"/>
    </row>
    <row r="6461" spans="1:3" x14ac:dyDescent="0.25">
      <c r="C6461" s="58"/>
    </row>
    <row r="6462" spans="1:3" x14ac:dyDescent="0.25">
      <c r="C6462" s="58"/>
    </row>
    <row r="6463" spans="1:3" x14ac:dyDescent="0.25">
      <c r="C6463" s="58"/>
    </row>
    <row r="6464" spans="1:3" x14ac:dyDescent="0.25">
      <c r="C6464" s="58"/>
    </row>
    <row r="6465" spans="1:3" x14ac:dyDescent="0.25">
      <c r="C6465" s="58"/>
    </row>
    <row r="6466" spans="1:3" x14ac:dyDescent="0.25">
      <c r="C6466" s="58"/>
    </row>
    <row r="6467" spans="1:3" x14ac:dyDescent="0.25">
      <c r="C6467" s="58"/>
    </row>
    <row r="6468" spans="1:3" x14ac:dyDescent="0.25">
      <c r="C6468" s="58"/>
    </row>
    <row r="6469" spans="1:3" x14ac:dyDescent="0.25">
      <c r="C6469" s="58"/>
    </row>
    <row r="6470" spans="1:3" x14ac:dyDescent="0.25">
      <c r="C6470" s="58"/>
    </row>
    <row r="6471" spans="1:3" x14ac:dyDescent="0.25">
      <c r="A6471" s="59"/>
      <c r="C6471" s="58"/>
    </row>
    <row r="6472" spans="1:3" x14ac:dyDescent="0.25">
      <c r="C6472" s="58"/>
    </row>
    <row r="6473" spans="1:3" x14ac:dyDescent="0.25">
      <c r="C6473" s="58"/>
    </row>
    <row r="6474" spans="1:3" x14ac:dyDescent="0.25">
      <c r="C6474" s="58"/>
    </row>
    <row r="6475" spans="1:3" x14ac:dyDescent="0.25">
      <c r="C6475" s="58"/>
    </row>
    <row r="6476" spans="1:3" x14ac:dyDescent="0.25">
      <c r="C6476" s="58"/>
    </row>
    <row r="6477" spans="1:3" x14ac:dyDescent="0.25">
      <c r="C6477" s="58"/>
    </row>
    <row r="6478" spans="1:3" x14ac:dyDescent="0.25">
      <c r="C6478" s="58"/>
    </row>
    <row r="6479" spans="1:3" x14ac:dyDescent="0.25">
      <c r="C6479" s="58"/>
    </row>
    <row r="6480" spans="1:3" x14ac:dyDescent="0.25">
      <c r="C6480" s="58"/>
    </row>
    <row r="6481" spans="1:3" x14ac:dyDescent="0.25">
      <c r="C6481" s="58"/>
    </row>
    <row r="6482" spans="1:3" x14ac:dyDescent="0.25">
      <c r="C6482" s="58"/>
    </row>
    <row r="6483" spans="1:3" x14ac:dyDescent="0.25">
      <c r="C6483" s="58"/>
    </row>
    <row r="6484" spans="1:3" x14ac:dyDescent="0.25">
      <c r="C6484" s="58"/>
    </row>
    <row r="6485" spans="1:3" x14ac:dyDescent="0.25">
      <c r="C6485" s="58"/>
    </row>
    <row r="6486" spans="1:3" x14ac:dyDescent="0.25">
      <c r="C6486" s="58"/>
    </row>
    <row r="6487" spans="1:3" x14ac:dyDescent="0.25">
      <c r="C6487" s="58"/>
    </row>
    <row r="6488" spans="1:3" x14ac:dyDescent="0.25">
      <c r="C6488" s="58"/>
    </row>
    <row r="6489" spans="1:3" x14ac:dyDescent="0.25">
      <c r="C6489" s="58"/>
    </row>
    <row r="6490" spans="1:3" x14ac:dyDescent="0.25">
      <c r="A6490" s="59"/>
      <c r="C6490" s="58"/>
    </row>
    <row r="6491" spans="1:3" x14ac:dyDescent="0.25">
      <c r="C6491" s="58"/>
    </row>
    <row r="6492" spans="1:3" x14ac:dyDescent="0.25">
      <c r="C6492" s="58"/>
    </row>
    <row r="6493" spans="1:3" x14ac:dyDescent="0.25">
      <c r="C6493" s="58"/>
    </row>
    <row r="6494" spans="1:3" x14ac:dyDescent="0.25">
      <c r="C6494" s="58"/>
    </row>
    <row r="6495" spans="1:3" x14ac:dyDescent="0.25">
      <c r="C6495" s="58"/>
    </row>
    <row r="6496" spans="1:3" x14ac:dyDescent="0.25">
      <c r="C6496" s="58"/>
    </row>
    <row r="6497" spans="1:3" x14ac:dyDescent="0.25">
      <c r="C6497" s="58"/>
    </row>
    <row r="6498" spans="1:3" x14ac:dyDescent="0.25">
      <c r="C6498" s="58"/>
    </row>
    <row r="6499" spans="1:3" x14ac:dyDescent="0.25">
      <c r="C6499" s="58"/>
    </row>
    <row r="6500" spans="1:3" x14ac:dyDescent="0.25">
      <c r="C6500" s="58"/>
    </row>
    <row r="6501" spans="1:3" x14ac:dyDescent="0.25">
      <c r="C6501" s="58"/>
    </row>
    <row r="6502" spans="1:3" x14ac:dyDescent="0.25">
      <c r="C6502" s="58"/>
    </row>
    <row r="6503" spans="1:3" x14ac:dyDescent="0.25">
      <c r="C6503" s="58"/>
    </row>
    <row r="6504" spans="1:3" x14ac:dyDescent="0.25">
      <c r="C6504" s="58"/>
    </row>
    <row r="6505" spans="1:3" x14ac:dyDescent="0.25">
      <c r="C6505" s="58"/>
    </row>
    <row r="6506" spans="1:3" x14ac:dyDescent="0.25">
      <c r="C6506" s="58"/>
    </row>
    <row r="6507" spans="1:3" x14ac:dyDescent="0.25">
      <c r="C6507" s="58"/>
    </row>
    <row r="6508" spans="1:3" x14ac:dyDescent="0.25">
      <c r="C6508" s="58"/>
    </row>
    <row r="6509" spans="1:3" x14ac:dyDescent="0.25">
      <c r="A6509" s="59"/>
      <c r="C6509" s="58"/>
    </row>
    <row r="6510" spans="1:3" x14ac:dyDescent="0.25">
      <c r="C6510" s="58"/>
    </row>
    <row r="6511" spans="1:3" x14ac:dyDescent="0.25">
      <c r="C6511" s="58"/>
    </row>
    <row r="6512" spans="1:3" x14ac:dyDescent="0.25">
      <c r="C6512" s="58"/>
    </row>
    <row r="6513" spans="1:3" x14ac:dyDescent="0.25">
      <c r="C6513" s="58"/>
    </row>
    <row r="6514" spans="1:3" x14ac:dyDescent="0.25">
      <c r="C6514" s="58"/>
    </row>
    <row r="6515" spans="1:3" x14ac:dyDescent="0.25">
      <c r="C6515" s="58"/>
    </row>
    <row r="6516" spans="1:3" x14ac:dyDescent="0.25">
      <c r="C6516" s="58"/>
    </row>
    <row r="6517" spans="1:3" x14ac:dyDescent="0.25">
      <c r="C6517" s="58"/>
    </row>
    <row r="6518" spans="1:3" x14ac:dyDescent="0.25">
      <c r="C6518" s="58"/>
    </row>
    <row r="6519" spans="1:3" x14ac:dyDescent="0.25">
      <c r="C6519" s="58"/>
    </row>
    <row r="6520" spans="1:3" x14ac:dyDescent="0.25">
      <c r="C6520" s="58"/>
    </row>
    <row r="6521" spans="1:3" x14ac:dyDescent="0.25">
      <c r="C6521" s="58"/>
    </row>
    <row r="6522" spans="1:3" x14ac:dyDescent="0.25">
      <c r="C6522" s="58"/>
    </row>
    <row r="6523" spans="1:3" x14ac:dyDescent="0.25">
      <c r="C6523" s="58"/>
    </row>
    <row r="6524" spans="1:3" x14ac:dyDescent="0.25">
      <c r="C6524" s="58"/>
    </row>
    <row r="6525" spans="1:3" x14ac:dyDescent="0.25">
      <c r="C6525" s="58"/>
    </row>
    <row r="6526" spans="1:3" x14ac:dyDescent="0.25">
      <c r="C6526" s="58"/>
    </row>
    <row r="6527" spans="1:3" x14ac:dyDescent="0.25">
      <c r="C6527" s="58"/>
    </row>
    <row r="6528" spans="1:3" x14ac:dyDescent="0.25">
      <c r="A6528" s="59"/>
      <c r="C6528" s="58"/>
    </row>
    <row r="6529" spans="3:3" x14ac:dyDescent="0.25">
      <c r="C6529" s="58"/>
    </row>
    <row r="6530" spans="3:3" x14ac:dyDescent="0.25">
      <c r="C6530" s="58"/>
    </row>
    <row r="6531" spans="3:3" x14ac:dyDescent="0.25">
      <c r="C6531" s="58"/>
    </row>
    <row r="6532" spans="3:3" x14ac:dyDescent="0.25">
      <c r="C6532" s="58"/>
    </row>
    <row r="6533" spans="3:3" x14ac:dyDescent="0.25">
      <c r="C6533" s="58"/>
    </row>
    <row r="6534" spans="3:3" x14ac:dyDescent="0.25">
      <c r="C6534" s="58"/>
    </row>
    <row r="6535" spans="3:3" x14ac:dyDescent="0.25">
      <c r="C6535" s="58"/>
    </row>
    <row r="6536" spans="3:3" x14ac:dyDescent="0.25">
      <c r="C6536" s="58"/>
    </row>
    <row r="6537" spans="3:3" x14ac:dyDescent="0.25">
      <c r="C6537" s="58"/>
    </row>
    <row r="6538" spans="3:3" x14ac:dyDescent="0.25">
      <c r="C6538" s="58"/>
    </row>
    <row r="6539" spans="3:3" x14ac:dyDescent="0.25">
      <c r="C6539" s="58"/>
    </row>
    <row r="6540" spans="3:3" x14ac:dyDescent="0.25">
      <c r="C6540" s="58"/>
    </row>
    <row r="6541" spans="3:3" x14ac:dyDescent="0.25">
      <c r="C6541" s="58"/>
    </row>
    <row r="6542" spans="3:3" x14ac:dyDescent="0.25">
      <c r="C6542" s="58"/>
    </row>
    <row r="6543" spans="3:3" x14ac:dyDescent="0.25">
      <c r="C6543" s="58"/>
    </row>
    <row r="6544" spans="3:3" x14ac:dyDescent="0.25">
      <c r="C6544" s="58"/>
    </row>
    <row r="6545" spans="1:3" x14ac:dyDescent="0.25">
      <c r="C6545" s="58"/>
    </row>
    <row r="6546" spans="1:3" x14ac:dyDescent="0.25">
      <c r="C6546" s="58"/>
    </row>
    <row r="6547" spans="1:3" x14ac:dyDescent="0.25">
      <c r="A6547" s="59"/>
      <c r="C6547" s="58"/>
    </row>
    <row r="6548" spans="1:3" x14ac:dyDescent="0.25">
      <c r="C6548" s="58"/>
    </row>
    <row r="6549" spans="1:3" x14ac:dyDescent="0.25">
      <c r="C6549" s="58"/>
    </row>
    <row r="6550" spans="1:3" x14ac:dyDescent="0.25">
      <c r="C6550" s="58"/>
    </row>
    <row r="6551" spans="1:3" x14ac:dyDescent="0.25">
      <c r="C6551" s="58"/>
    </row>
    <row r="6552" spans="1:3" x14ac:dyDescent="0.25">
      <c r="C6552" s="58"/>
    </row>
    <row r="6553" spans="1:3" x14ac:dyDescent="0.25">
      <c r="C6553" s="58"/>
    </row>
    <row r="6554" spans="1:3" x14ac:dyDescent="0.25">
      <c r="C6554" s="58"/>
    </row>
    <row r="6555" spans="1:3" x14ac:dyDescent="0.25">
      <c r="C6555" s="58"/>
    </row>
    <row r="6556" spans="1:3" x14ac:dyDescent="0.25">
      <c r="C6556" s="58"/>
    </row>
    <row r="6557" spans="1:3" x14ac:dyDescent="0.25">
      <c r="C6557" s="58"/>
    </row>
    <row r="6558" spans="1:3" x14ac:dyDescent="0.25">
      <c r="C6558" s="58"/>
    </row>
    <row r="6559" spans="1:3" x14ac:dyDescent="0.25">
      <c r="C6559" s="58"/>
    </row>
    <row r="6560" spans="1:3" x14ac:dyDescent="0.25">
      <c r="C6560" s="58"/>
    </row>
    <row r="6561" spans="1:3" x14ac:dyDescent="0.25">
      <c r="C6561" s="58"/>
    </row>
    <row r="6562" spans="1:3" x14ac:dyDescent="0.25">
      <c r="C6562" s="58"/>
    </row>
    <row r="6563" spans="1:3" x14ac:dyDescent="0.25">
      <c r="C6563" s="58"/>
    </row>
    <row r="6564" spans="1:3" x14ac:dyDescent="0.25">
      <c r="C6564" s="58"/>
    </row>
    <row r="6565" spans="1:3" x14ac:dyDescent="0.25">
      <c r="C6565" s="58"/>
    </row>
    <row r="6566" spans="1:3" x14ac:dyDescent="0.25">
      <c r="A6566" s="59"/>
      <c r="C6566" s="58"/>
    </row>
    <row r="6567" spans="1:3" x14ac:dyDescent="0.25">
      <c r="C6567" s="58"/>
    </row>
    <row r="6568" spans="1:3" x14ac:dyDescent="0.25">
      <c r="C6568" s="58"/>
    </row>
    <row r="6569" spans="1:3" x14ac:dyDescent="0.25">
      <c r="C6569" s="58"/>
    </row>
    <row r="6570" spans="1:3" x14ac:dyDescent="0.25">
      <c r="C6570" s="58"/>
    </row>
    <row r="6571" spans="1:3" x14ac:dyDescent="0.25">
      <c r="C6571" s="58"/>
    </row>
    <row r="6572" spans="1:3" x14ac:dyDescent="0.25">
      <c r="C6572" s="58"/>
    </row>
    <row r="6573" spans="1:3" x14ac:dyDescent="0.25">
      <c r="C6573" s="58"/>
    </row>
    <row r="6574" spans="1:3" x14ac:dyDescent="0.25">
      <c r="C6574" s="58"/>
    </row>
    <row r="6575" spans="1:3" x14ac:dyDescent="0.25">
      <c r="C6575" s="58"/>
    </row>
    <row r="6576" spans="1:3" x14ac:dyDescent="0.25">
      <c r="C6576" s="58"/>
    </row>
    <row r="6577" spans="1:3" x14ac:dyDescent="0.25">
      <c r="C6577" s="58"/>
    </row>
    <row r="6578" spans="1:3" x14ac:dyDescent="0.25">
      <c r="C6578" s="58"/>
    </row>
    <row r="6579" spans="1:3" x14ac:dyDescent="0.25">
      <c r="C6579" s="58"/>
    </row>
    <row r="6580" spans="1:3" x14ac:dyDescent="0.25">
      <c r="C6580" s="58"/>
    </row>
    <row r="6581" spans="1:3" x14ac:dyDescent="0.25">
      <c r="C6581" s="58"/>
    </row>
    <row r="6582" spans="1:3" x14ac:dyDescent="0.25">
      <c r="C6582" s="58"/>
    </row>
    <row r="6583" spans="1:3" x14ac:dyDescent="0.25">
      <c r="C6583" s="58"/>
    </row>
    <row r="6584" spans="1:3" x14ac:dyDescent="0.25">
      <c r="C6584" s="58"/>
    </row>
    <row r="6585" spans="1:3" x14ac:dyDescent="0.25">
      <c r="A6585" s="59"/>
      <c r="C6585" s="58"/>
    </row>
    <row r="6586" spans="1:3" x14ac:dyDescent="0.25">
      <c r="C6586" s="58"/>
    </row>
    <row r="6587" spans="1:3" x14ac:dyDescent="0.25">
      <c r="C6587" s="58"/>
    </row>
    <row r="6588" spans="1:3" x14ac:dyDescent="0.25">
      <c r="C6588" s="58"/>
    </row>
    <row r="6589" spans="1:3" x14ac:dyDescent="0.25">
      <c r="C6589" s="58"/>
    </row>
    <row r="6590" spans="1:3" x14ac:dyDescent="0.25">
      <c r="C6590" s="58"/>
    </row>
    <row r="6591" spans="1:3" x14ac:dyDescent="0.25">
      <c r="C6591" s="58"/>
    </row>
    <row r="6592" spans="1:3" x14ac:dyDescent="0.25">
      <c r="C6592" s="58"/>
    </row>
    <row r="6593" spans="1:3" x14ac:dyDescent="0.25">
      <c r="C6593" s="58"/>
    </row>
    <row r="6594" spans="1:3" x14ac:dyDescent="0.25">
      <c r="C6594" s="58"/>
    </row>
    <row r="6595" spans="1:3" x14ac:dyDescent="0.25">
      <c r="C6595" s="58"/>
    </row>
    <row r="6596" spans="1:3" x14ac:dyDescent="0.25">
      <c r="C6596" s="58"/>
    </row>
    <row r="6597" spans="1:3" x14ac:dyDescent="0.25">
      <c r="C6597" s="58"/>
    </row>
    <row r="6598" spans="1:3" x14ac:dyDescent="0.25">
      <c r="C6598" s="58"/>
    </row>
    <row r="6599" spans="1:3" x14ac:dyDescent="0.25">
      <c r="C6599" s="58"/>
    </row>
    <row r="6600" spans="1:3" x14ac:dyDescent="0.25">
      <c r="C6600" s="58"/>
    </row>
    <row r="6601" spans="1:3" x14ac:dyDescent="0.25">
      <c r="C6601" s="58"/>
    </row>
    <row r="6602" spans="1:3" x14ac:dyDescent="0.25">
      <c r="C6602" s="58"/>
    </row>
    <row r="6603" spans="1:3" x14ac:dyDescent="0.25">
      <c r="C6603" s="58"/>
    </row>
    <row r="6604" spans="1:3" x14ac:dyDescent="0.25">
      <c r="A6604" s="59"/>
      <c r="C6604" s="58"/>
    </row>
    <row r="6605" spans="1:3" x14ac:dyDescent="0.25">
      <c r="C6605" s="58"/>
    </row>
    <row r="6606" spans="1:3" x14ac:dyDescent="0.25">
      <c r="C6606" s="58"/>
    </row>
    <row r="6607" spans="1:3" x14ac:dyDescent="0.25">
      <c r="C6607" s="58"/>
    </row>
    <row r="6608" spans="1:3" x14ac:dyDescent="0.25">
      <c r="C6608" s="58"/>
    </row>
    <row r="6609" spans="1:3" x14ac:dyDescent="0.25">
      <c r="C6609" s="58"/>
    </row>
    <row r="6610" spans="1:3" x14ac:dyDescent="0.25">
      <c r="C6610" s="58"/>
    </row>
    <row r="6611" spans="1:3" x14ac:dyDescent="0.25">
      <c r="C6611" s="58"/>
    </row>
    <row r="6612" spans="1:3" x14ac:dyDescent="0.25">
      <c r="C6612" s="58"/>
    </row>
    <row r="6613" spans="1:3" x14ac:dyDescent="0.25">
      <c r="C6613" s="58"/>
    </row>
    <row r="6614" spans="1:3" x14ac:dyDescent="0.25">
      <c r="C6614" s="58"/>
    </row>
    <row r="6615" spans="1:3" x14ac:dyDescent="0.25">
      <c r="C6615" s="58"/>
    </row>
    <row r="6616" spans="1:3" x14ac:dyDescent="0.25">
      <c r="C6616" s="58"/>
    </row>
    <row r="6617" spans="1:3" x14ac:dyDescent="0.25">
      <c r="C6617" s="58"/>
    </row>
    <row r="6618" spans="1:3" x14ac:dyDescent="0.25">
      <c r="C6618" s="58"/>
    </row>
    <row r="6619" spans="1:3" x14ac:dyDescent="0.25">
      <c r="C6619" s="58"/>
    </row>
    <row r="6620" spans="1:3" x14ac:dyDescent="0.25">
      <c r="C6620" s="58"/>
    </row>
    <row r="6621" spans="1:3" x14ac:dyDescent="0.25">
      <c r="C6621" s="58"/>
    </row>
    <row r="6622" spans="1:3" x14ac:dyDescent="0.25">
      <c r="C6622" s="58"/>
    </row>
    <row r="6623" spans="1:3" x14ac:dyDescent="0.25">
      <c r="A6623" s="59"/>
      <c r="C6623" s="58"/>
    </row>
    <row r="6624" spans="1:3" x14ac:dyDescent="0.25">
      <c r="C6624" s="58"/>
    </row>
    <row r="6625" spans="3:3" x14ac:dyDescent="0.25">
      <c r="C6625" s="58"/>
    </row>
    <row r="6626" spans="3:3" x14ac:dyDescent="0.25">
      <c r="C6626" s="58"/>
    </row>
    <row r="6627" spans="3:3" x14ac:dyDescent="0.25">
      <c r="C6627" s="58"/>
    </row>
    <row r="6628" spans="3:3" x14ac:dyDescent="0.25">
      <c r="C6628" s="58"/>
    </row>
    <row r="6629" spans="3:3" x14ac:dyDescent="0.25">
      <c r="C6629" s="58"/>
    </row>
    <row r="6630" spans="3:3" x14ac:dyDescent="0.25">
      <c r="C6630" s="58"/>
    </row>
    <row r="6631" spans="3:3" x14ac:dyDescent="0.25">
      <c r="C6631" s="58"/>
    </row>
    <row r="6632" spans="3:3" x14ac:dyDescent="0.25">
      <c r="C6632" s="58"/>
    </row>
    <row r="6633" spans="3:3" x14ac:dyDescent="0.25">
      <c r="C6633" s="58"/>
    </row>
    <row r="6634" spans="3:3" x14ac:dyDescent="0.25">
      <c r="C6634" s="58"/>
    </row>
    <row r="6635" spans="3:3" x14ac:dyDescent="0.25">
      <c r="C6635" s="58"/>
    </row>
    <row r="6636" spans="3:3" x14ac:dyDescent="0.25">
      <c r="C6636" s="58"/>
    </row>
    <row r="6637" spans="3:3" x14ac:dyDescent="0.25">
      <c r="C6637" s="58"/>
    </row>
    <row r="6638" spans="3:3" x14ac:dyDescent="0.25">
      <c r="C6638" s="58"/>
    </row>
    <row r="6639" spans="3:3" x14ac:dyDescent="0.25">
      <c r="C6639" s="58"/>
    </row>
    <row r="6640" spans="3:3" x14ac:dyDescent="0.25">
      <c r="C6640" s="58"/>
    </row>
    <row r="6641" spans="1:3" x14ac:dyDescent="0.25">
      <c r="C6641" s="58"/>
    </row>
    <row r="6642" spans="1:3" x14ac:dyDescent="0.25">
      <c r="A6642" s="59"/>
      <c r="C6642" s="58"/>
    </row>
    <row r="6643" spans="1:3" x14ac:dyDescent="0.25">
      <c r="C6643" s="58"/>
    </row>
    <row r="6644" spans="1:3" x14ac:dyDescent="0.25">
      <c r="C6644" s="58"/>
    </row>
    <row r="6645" spans="1:3" x14ac:dyDescent="0.25">
      <c r="C6645" s="58"/>
    </row>
    <row r="6646" spans="1:3" x14ac:dyDescent="0.25">
      <c r="C6646" s="58"/>
    </row>
    <row r="6647" spans="1:3" x14ac:dyDescent="0.25">
      <c r="C6647" s="58"/>
    </row>
    <row r="6648" spans="1:3" x14ac:dyDescent="0.25">
      <c r="C6648" s="58"/>
    </row>
    <row r="6649" spans="1:3" x14ac:dyDescent="0.25">
      <c r="C6649" s="58"/>
    </row>
    <row r="6650" spans="1:3" x14ac:dyDescent="0.25">
      <c r="C6650" s="58"/>
    </row>
    <row r="6651" spans="1:3" x14ac:dyDescent="0.25">
      <c r="C6651" s="58"/>
    </row>
    <row r="6652" spans="1:3" x14ac:dyDescent="0.25">
      <c r="C6652" s="58"/>
    </row>
    <row r="6653" spans="1:3" x14ac:dyDescent="0.25">
      <c r="C6653" s="58"/>
    </row>
    <row r="6654" spans="1:3" x14ac:dyDescent="0.25">
      <c r="C6654" s="58"/>
    </row>
    <row r="6655" spans="1:3" x14ac:dyDescent="0.25">
      <c r="C6655" s="58"/>
    </row>
    <row r="6656" spans="1:3" x14ac:dyDescent="0.25">
      <c r="C6656" s="58"/>
    </row>
    <row r="6657" spans="1:3" x14ac:dyDescent="0.25">
      <c r="C6657" s="58"/>
    </row>
    <row r="6658" spans="1:3" x14ac:dyDescent="0.25">
      <c r="C6658" s="58"/>
    </row>
    <row r="6659" spans="1:3" x14ac:dyDescent="0.25">
      <c r="C6659" s="58"/>
    </row>
    <row r="6660" spans="1:3" x14ac:dyDescent="0.25">
      <c r="C6660" s="58"/>
    </row>
    <row r="6661" spans="1:3" x14ac:dyDescent="0.25">
      <c r="A6661" s="59"/>
      <c r="C6661" s="58"/>
    </row>
    <row r="6662" spans="1:3" x14ac:dyDescent="0.25">
      <c r="C6662" s="58"/>
    </row>
    <row r="6663" spans="1:3" x14ac:dyDescent="0.25">
      <c r="C6663" s="58"/>
    </row>
    <row r="6664" spans="1:3" x14ac:dyDescent="0.25">
      <c r="C6664" s="58"/>
    </row>
    <row r="6665" spans="1:3" x14ac:dyDescent="0.25">
      <c r="C6665" s="58"/>
    </row>
    <row r="6666" spans="1:3" x14ac:dyDescent="0.25">
      <c r="C6666" s="58"/>
    </row>
    <row r="6667" spans="1:3" x14ac:dyDescent="0.25">
      <c r="C6667" s="58"/>
    </row>
    <row r="6668" spans="1:3" x14ac:dyDescent="0.25">
      <c r="C6668" s="58"/>
    </row>
    <row r="6669" spans="1:3" x14ac:dyDescent="0.25">
      <c r="C6669" s="58"/>
    </row>
    <row r="6670" spans="1:3" x14ac:dyDescent="0.25">
      <c r="C6670" s="58"/>
    </row>
    <row r="6671" spans="1:3" x14ac:dyDescent="0.25">
      <c r="C6671" s="58"/>
    </row>
    <row r="6672" spans="1:3" x14ac:dyDescent="0.25">
      <c r="C6672" s="58"/>
    </row>
    <row r="6673" spans="1:3" x14ac:dyDescent="0.25">
      <c r="C6673" s="58"/>
    </row>
    <row r="6674" spans="1:3" x14ac:dyDescent="0.25">
      <c r="C6674" s="58"/>
    </row>
    <row r="6675" spans="1:3" x14ac:dyDescent="0.25">
      <c r="C6675" s="58"/>
    </row>
    <row r="6676" spans="1:3" x14ac:dyDescent="0.25">
      <c r="C6676" s="58"/>
    </row>
    <row r="6677" spans="1:3" x14ac:dyDescent="0.25">
      <c r="C6677" s="58"/>
    </row>
    <row r="6678" spans="1:3" x14ac:dyDescent="0.25">
      <c r="C6678" s="58"/>
    </row>
    <row r="6679" spans="1:3" x14ac:dyDescent="0.25">
      <c r="C6679" s="58"/>
    </row>
    <row r="6680" spans="1:3" x14ac:dyDescent="0.25">
      <c r="A6680" s="59"/>
      <c r="C6680" s="58"/>
    </row>
    <row r="6681" spans="1:3" x14ac:dyDescent="0.25">
      <c r="C6681" s="58"/>
    </row>
    <row r="6682" spans="1:3" x14ac:dyDescent="0.25">
      <c r="C6682" s="58"/>
    </row>
    <row r="6683" spans="1:3" x14ac:dyDescent="0.25">
      <c r="C6683" s="58"/>
    </row>
    <row r="6684" spans="1:3" x14ac:dyDescent="0.25">
      <c r="C6684" s="58"/>
    </row>
    <row r="6685" spans="1:3" x14ac:dyDescent="0.25">
      <c r="C6685" s="58"/>
    </row>
    <row r="6686" spans="1:3" x14ac:dyDescent="0.25">
      <c r="C6686" s="58"/>
    </row>
    <row r="6687" spans="1:3" x14ac:dyDescent="0.25">
      <c r="C6687" s="58"/>
    </row>
    <row r="6688" spans="1:3" x14ac:dyDescent="0.25">
      <c r="C6688" s="58"/>
    </row>
    <row r="6689" spans="1:3" x14ac:dyDescent="0.25">
      <c r="C6689" s="58"/>
    </row>
    <row r="6690" spans="1:3" x14ac:dyDescent="0.25">
      <c r="C6690" s="58"/>
    </row>
    <row r="6691" spans="1:3" x14ac:dyDescent="0.25">
      <c r="C6691" s="58"/>
    </row>
    <row r="6692" spans="1:3" x14ac:dyDescent="0.25">
      <c r="C6692" s="58"/>
    </row>
    <row r="6693" spans="1:3" x14ac:dyDescent="0.25">
      <c r="C6693" s="58"/>
    </row>
    <row r="6694" spans="1:3" x14ac:dyDescent="0.25">
      <c r="C6694" s="58"/>
    </row>
    <row r="6695" spans="1:3" x14ac:dyDescent="0.25">
      <c r="C6695" s="58"/>
    </row>
    <row r="6696" spans="1:3" x14ac:dyDescent="0.25">
      <c r="C6696" s="58"/>
    </row>
    <row r="6697" spans="1:3" x14ac:dyDescent="0.25">
      <c r="C6697" s="58"/>
    </row>
    <row r="6698" spans="1:3" x14ac:dyDescent="0.25">
      <c r="C6698" s="58"/>
    </row>
    <row r="6699" spans="1:3" x14ac:dyDescent="0.25">
      <c r="A6699" s="59"/>
      <c r="C6699" s="58"/>
    </row>
    <row r="6700" spans="1:3" x14ac:dyDescent="0.25">
      <c r="C6700" s="58"/>
    </row>
    <row r="6701" spans="1:3" x14ac:dyDescent="0.25">
      <c r="C6701" s="58"/>
    </row>
    <row r="6702" spans="1:3" x14ac:dyDescent="0.25">
      <c r="C6702" s="58"/>
    </row>
    <row r="6703" spans="1:3" x14ac:dyDescent="0.25">
      <c r="C6703" s="58"/>
    </row>
    <row r="6704" spans="1:3" x14ac:dyDescent="0.25">
      <c r="C6704" s="58"/>
    </row>
    <row r="6705" spans="1:3" x14ac:dyDescent="0.25">
      <c r="C6705" s="58"/>
    </row>
    <row r="6706" spans="1:3" x14ac:dyDescent="0.25">
      <c r="C6706" s="58"/>
    </row>
    <row r="6707" spans="1:3" x14ac:dyDescent="0.25">
      <c r="C6707" s="58"/>
    </row>
    <row r="6708" spans="1:3" x14ac:dyDescent="0.25">
      <c r="C6708" s="58"/>
    </row>
    <row r="6709" spans="1:3" x14ac:dyDescent="0.25">
      <c r="C6709" s="58"/>
    </row>
    <row r="6710" spans="1:3" x14ac:dyDescent="0.25">
      <c r="C6710" s="58"/>
    </row>
    <row r="6711" spans="1:3" x14ac:dyDescent="0.25">
      <c r="C6711" s="58"/>
    </row>
    <row r="6712" spans="1:3" x14ac:dyDescent="0.25">
      <c r="A6712" s="59"/>
      <c r="C6712" s="58"/>
    </row>
    <row r="6713" spans="1:3" x14ac:dyDescent="0.25">
      <c r="C6713" s="58"/>
    </row>
    <row r="6714" spans="1:3" x14ac:dyDescent="0.25">
      <c r="C6714" s="58"/>
    </row>
    <row r="6715" spans="1:3" x14ac:dyDescent="0.25">
      <c r="C6715" s="58"/>
    </row>
    <row r="6716" spans="1:3" x14ac:dyDescent="0.25">
      <c r="C6716" s="58"/>
    </row>
    <row r="6717" spans="1:3" x14ac:dyDescent="0.25">
      <c r="C6717" s="58"/>
    </row>
    <row r="6718" spans="1:3" x14ac:dyDescent="0.25">
      <c r="C6718" s="58"/>
    </row>
    <row r="6719" spans="1:3" x14ac:dyDescent="0.25">
      <c r="C6719" s="58"/>
    </row>
    <row r="6720" spans="1:3" x14ac:dyDescent="0.25">
      <c r="C6720" s="58"/>
    </row>
    <row r="6721" spans="3:3" x14ac:dyDescent="0.25">
      <c r="C6721" s="58"/>
    </row>
    <row r="6722" spans="3:3" x14ac:dyDescent="0.25">
      <c r="C6722" s="58"/>
    </row>
    <row r="6723" spans="3:3" x14ac:dyDescent="0.25">
      <c r="C6723" s="58"/>
    </row>
    <row r="6724" spans="3:3" x14ac:dyDescent="0.25">
      <c r="C6724" s="58"/>
    </row>
    <row r="6725" spans="3:3" x14ac:dyDescent="0.25">
      <c r="C6725" s="58"/>
    </row>
    <row r="6726" spans="3:3" x14ac:dyDescent="0.25">
      <c r="C6726" s="58"/>
    </row>
    <row r="6727" spans="3:3" x14ac:dyDescent="0.25">
      <c r="C6727" s="58"/>
    </row>
    <row r="6728" spans="3:3" x14ac:dyDescent="0.25">
      <c r="C6728" s="58"/>
    </row>
    <row r="6729" spans="3:3" x14ac:dyDescent="0.25">
      <c r="C6729" s="58"/>
    </row>
    <row r="6730" spans="3:3" x14ac:dyDescent="0.25">
      <c r="C6730" s="58"/>
    </row>
    <row r="6731" spans="3:3" x14ac:dyDescent="0.25">
      <c r="C6731" s="58"/>
    </row>
    <row r="6732" spans="3:3" x14ac:dyDescent="0.25">
      <c r="C6732" s="58"/>
    </row>
    <row r="6733" spans="3:3" x14ac:dyDescent="0.25">
      <c r="C6733" s="58"/>
    </row>
    <row r="6734" spans="3:3" x14ac:dyDescent="0.25">
      <c r="C6734" s="58"/>
    </row>
    <row r="6735" spans="3:3" x14ac:dyDescent="0.25">
      <c r="C6735" s="58"/>
    </row>
    <row r="6736" spans="3:3" x14ac:dyDescent="0.25">
      <c r="C6736" s="58"/>
    </row>
    <row r="6737" spans="1:3" x14ac:dyDescent="0.25">
      <c r="A6737" s="59"/>
      <c r="C6737" s="58"/>
    </row>
    <row r="6738" spans="1:3" x14ac:dyDescent="0.25">
      <c r="C6738" s="58"/>
    </row>
    <row r="6739" spans="1:3" x14ac:dyDescent="0.25">
      <c r="C6739" s="58"/>
    </row>
    <row r="6740" spans="1:3" x14ac:dyDescent="0.25">
      <c r="C6740" s="58"/>
    </row>
    <row r="6741" spans="1:3" x14ac:dyDescent="0.25">
      <c r="C6741" s="58"/>
    </row>
    <row r="6742" spans="1:3" x14ac:dyDescent="0.25">
      <c r="C6742" s="58"/>
    </row>
    <row r="6743" spans="1:3" x14ac:dyDescent="0.25">
      <c r="C6743" s="58"/>
    </row>
    <row r="6744" spans="1:3" x14ac:dyDescent="0.25">
      <c r="C6744" s="58"/>
    </row>
    <row r="6745" spans="1:3" x14ac:dyDescent="0.25">
      <c r="C6745" s="58"/>
    </row>
    <row r="6746" spans="1:3" x14ac:dyDescent="0.25">
      <c r="C6746" s="58"/>
    </row>
    <row r="6747" spans="1:3" x14ac:dyDescent="0.25">
      <c r="C6747" s="58"/>
    </row>
    <row r="6748" spans="1:3" x14ac:dyDescent="0.25">
      <c r="C6748" s="58"/>
    </row>
    <row r="6749" spans="1:3" x14ac:dyDescent="0.25">
      <c r="C6749" s="58"/>
    </row>
    <row r="6750" spans="1:3" x14ac:dyDescent="0.25">
      <c r="C6750" s="58"/>
    </row>
    <row r="6751" spans="1:3" x14ac:dyDescent="0.25">
      <c r="C6751" s="58"/>
    </row>
    <row r="6752" spans="1:3" x14ac:dyDescent="0.25">
      <c r="C6752" s="58"/>
    </row>
    <row r="6753" spans="1:3" x14ac:dyDescent="0.25">
      <c r="C6753" s="58"/>
    </row>
    <row r="6754" spans="1:3" x14ac:dyDescent="0.25">
      <c r="C6754" s="58"/>
    </row>
    <row r="6755" spans="1:3" x14ac:dyDescent="0.25">
      <c r="C6755" s="58"/>
    </row>
    <row r="6756" spans="1:3" x14ac:dyDescent="0.25">
      <c r="A6756" s="59"/>
      <c r="C6756" s="58"/>
    </row>
    <row r="6757" spans="1:3" x14ac:dyDescent="0.25">
      <c r="C6757" s="58"/>
    </row>
    <row r="6758" spans="1:3" x14ac:dyDescent="0.25">
      <c r="C6758" s="58"/>
    </row>
    <row r="6759" spans="1:3" x14ac:dyDescent="0.25">
      <c r="C6759" s="58"/>
    </row>
    <row r="6760" spans="1:3" x14ac:dyDescent="0.25">
      <c r="C6760" s="58"/>
    </row>
    <row r="6761" spans="1:3" x14ac:dyDescent="0.25">
      <c r="C6761" s="58"/>
    </row>
    <row r="6762" spans="1:3" x14ac:dyDescent="0.25">
      <c r="C6762" s="58"/>
    </row>
    <row r="6763" spans="1:3" x14ac:dyDescent="0.25">
      <c r="C6763" s="58"/>
    </row>
    <row r="6764" spans="1:3" x14ac:dyDescent="0.25">
      <c r="C6764" s="58"/>
    </row>
    <row r="6765" spans="1:3" x14ac:dyDescent="0.25">
      <c r="C6765" s="58"/>
    </row>
    <row r="6766" spans="1:3" x14ac:dyDescent="0.25">
      <c r="C6766" s="58"/>
    </row>
    <row r="6767" spans="1:3" x14ac:dyDescent="0.25">
      <c r="C6767" s="58"/>
    </row>
    <row r="6768" spans="1:3" x14ac:dyDescent="0.25">
      <c r="C6768" s="58"/>
    </row>
    <row r="6769" spans="1:3" x14ac:dyDescent="0.25">
      <c r="C6769" s="58"/>
    </row>
    <row r="6770" spans="1:3" x14ac:dyDescent="0.25">
      <c r="C6770" s="58"/>
    </row>
    <row r="6771" spans="1:3" x14ac:dyDescent="0.25">
      <c r="C6771" s="58"/>
    </row>
    <row r="6772" spans="1:3" x14ac:dyDescent="0.25">
      <c r="C6772" s="58"/>
    </row>
    <row r="6773" spans="1:3" x14ac:dyDescent="0.25">
      <c r="C6773" s="58"/>
    </row>
    <row r="6774" spans="1:3" x14ac:dyDescent="0.25">
      <c r="C6774" s="58"/>
    </row>
    <row r="6775" spans="1:3" x14ac:dyDescent="0.25">
      <c r="A6775" s="59"/>
      <c r="C6775" s="58"/>
    </row>
    <row r="6776" spans="1:3" x14ac:dyDescent="0.25">
      <c r="C6776" s="58"/>
    </row>
    <row r="6777" spans="1:3" x14ac:dyDescent="0.25">
      <c r="C6777" s="58"/>
    </row>
    <row r="6778" spans="1:3" x14ac:dyDescent="0.25">
      <c r="C6778" s="58"/>
    </row>
    <row r="6779" spans="1:3" x14ac:dyDescent="0.25">
      <c r="C6779" s="58"/>
    </row>
    <row r="6780" spans="1:3" x14ac:dyDescent="0.25">
      <c r="C6780" s="58"/>
    </row>
    <row r="6781" spans="1:3" x14ac:dyDescent="0.25">
      <c r="C6781" s="58"/>
    </row>
    <row r="6782" spans="1:3" x14ac:dyDescent="0.25">
      <c r="C6782" s="58"/>
    </row>
    <row r="6783" spans="1:3" x14ac:dyDescent="0.25">
      <c r="C6783" s="58"/>
    </row>
    <row r="6784" spans="1:3" x14ac:dyDescent="0.25">
      <c r="C6784" s="58"/>
    </row>
    <row r="6785" spans="1:3" x14ac:dyDescent="0.25">
      <c r="C6785" s="58"/>
    </row>
    <row r="6786" spans="1:3" x14ac:dyDescent="0.25">
      <c r="C6786" s="58"/>
    </row>
    <row r="6787" spans="1:3" x14ac:dyDescent="0.25">
      <c r="C6787" s="58"/>
    </row>
    <row r="6788" spans="1:3" x14ac:dyDescent="0.25">
      <c r="C6788" s="58"/>
    </row>
    <row r="6789" spans="1:3" x14ac:dyDescent="0.25">
      <c r="C6789" s="58"/>
    </row>
    <row r="6790" spans="1:3" x14ac:dyDescent="0.25">
      <c r="C6790" s="58"/>
    </row>
    <row r="6791" spans="1:3" x14ac:dyDescent="0.25">
      <c r="C6791" s="58"/>
    </row>
    <row r="6792" spans="1:3" x14ac:dyDescent="0.25">
      <c r="C6792" s="58"/>
    </row>
    <row r="6793" spans="1:3" x14ac:dyDescent="0.25">
      <c r="C6793" s="58"/>
    </row>
    <row r="6794" spans="1:3" x14ac:dyDescent="0.25">
      <c r="A6794" s="59"/>
      <c r="C6794" s="58"/>
    </row>
    <row r="6795" spans="1:3" x14ac:dyDescent="0.25">
      <c r="C6795" s="58"/>
    </row>
    <row r="6796" spans="1:3" x14ac:dyDescent="0.25">
      <c r="C6796" s="58"/>
    </row>
    <row r="6797" spans="1:3" x14ac:dyDescent="0.25">
      <c r="C6797" s="58"/>
    </row>
    <row r="6798" spans="1:3" x14ac:dyDescent="0.25">
      <c r="C6798" s="58"/>
    </row>
    <row r="6799" spans="1:3" x14ac:dyDescent="0.25">
      <c r="C6799" s="58"/>
    </row>
    <row r="6800" spans="1:3" x14ac:dyDescent="0.25">
      <c r="C6800" s="58"/>
    </row>
    <row r="6801" spans="1:3" x14ac:dyDescent="0.25">
      <c r="C6801" s="58"/>
    </row>
    <row r="6802" spans="1:3" x14ac:dyDescent="0.25">
      <c r="C6802" s="58"/>
    </row>
    <row r="6803" spans="1:3" x14ac:dyDescent="0.25">
      <c r="C6803" s="58"/>
    </row>
    <row r="6804" spans="1:3" x14ac:dyDescent="0.25">
      <c r="C6804" s="58"/>
    </row>
    <row r="6805" spans="1:3" x14ac:dyDescent="0.25">
      <c r="C6805" s="58"/>
    </row>
    <row r="6806" spans="1:3" x14ac:dyDescent="0.25">
      <c r="C6806" s="58"/>
    </row>
    <row r="6807" spans="1:3" x14ac:dyDescent="0.25">
      <c r="C6807" s="58"/>
    </row>
    <row r="6808" spans="1:3" x14ac:dyDescent="0.25">
      <c r="C6808" s="58"/>
    </row>
    <row r="6809" spans="1:3" x14ac:dyDescent="0.25">
      <c r="C6809" s="58"/>
    </row>
    <row r="6810" spans="1:3" x14ac:dyDescent="0.25">
      <c r="C6810" s="58"/>
    </row>
    <row r="6811" spans="1:3" x14ac:dyDescent="0.25">
      <c r="C6811" s="58"/>
    </row>
    <row r="6812" spans="1:3" x14ac:dyDescent="0.25">
      <c r="C6812" s="58"/>
    </row>
    <row r="6813" spans="1:3" x14ac:dyDescent="0.25">
      <c r="A6813" s="59"/>
      <c r="C6813" s="58"/>
    </row>
    <row r="6814" spans="1:3" x14ac:dyDescent="0.25">
      <c r="C6814" s="58"/>
    </row>
    <row r="6815" spans="1:3" x14ac:dyDescent="0.25">
      <c r="C6815" s="58"/>
    </row>
    <row r="6816" spans="1:3" x14ac:dyDescent="0.25">
      <c r="C6816" s="58"/>
    </row>
    <row r="6817" spans="1:3" x14ac:dyDescent="0.25">
      <c r="C6817" s="58"/>
    </row>
    <row r="6818" spans="1:3" x14ac:dyDescent="0.25">
      <c r="C6818" s="58"/>
    </row>
    <row r="6819" spans="1:3" x14ac:dyDescent="0.25">
      <c r="C6819" s="58"/>
    </row>
    <row r="6820" spans="1:3" x14ac:dyDescent="0.25">
      <c r="C6820" s="58"/>
    </row>
    <row r="6821" spans="1:3" x14ac:dyDescent="0.25">
      <c r="C6821" s="58"/>
    </row>
    <row r="6822" spans="1:3" x14ac:dyDescent="0.25">
      <c r="C6822" s="58"/>
    </row>
    <row r="6823" spans="1:3" x14ac:dyDescent="0.25">
      <c r="C6823" s="58"/>
    </row>
    <row r="6824" spans="1:3" x14ac:dyDescent="0.25">
      <c r="C6824" s="58"/>
    </row>
    <row r="6825" spans="1:3" x14ac:dyDescent="0.25">
      <c r="C6825" s="58"/>
    </row>
    <row r="6826" spans="1:3" x14ac:dyDescent="0.25">
      <c r="C6826" s="58"/>
    </row>
    <row r="6827" spans="1:3" x14ac:dyDescent="0.25">
      <c r="C6827" s="58"/>
    </row>
    <row r="6828" spans="1:3" x14ac:dyDescent="0.25">
      <c r="C6828" s="58"/>
    </row>
    <row r="6829" spans="1:3" x14ac:dyDescent="0.25">
      <c r="C6829" s="58"/>
    </row>
    <row r="6830" spans="1:3" x14ac:dyDescent="0.25">
      <c r="C6830" s="58"/>
    </row>
    <row r="6831" spans="1:3" x14ac:dyDescent="0.25">
      <c r="C6831" s="58"/>
    </row>
    <row r="6832" spans="1:3" x14ac:dyDescent="0.25">
      <c r="A6832" s="59"/>
      <c r="C6832" s="58"/>
    </row>
    <row r="6833" spans="3:3" x14ac:dyDescent="0.25">
      <c r="C6833" s="58"/>
    </row>
    <row r="6834" spans="3:3" x14ac:dyDescent="0.25">
      <c r="C6834" s="58"/>
    </row>
    <row r="6835" spans="3:3" x14ac:dyDescent="0.25">
      <c r="C6835" s="58"/>
    </row>
    <row r="6836" spans="3:3" x14ac:dyDescent="0.25">
      <c r="C6836" s="58"/>
    </row>
    <row r="6837" spans="3:3" x14ac:dyDescent="0.25">
      <c r="C6837" s="58"/>
    </row>
    <row r="6838" spans="3:3" x14ac:dyDescent="0.25">
      <c r="C6838" s="58"/>
    </row>
    <row r="6839" spans="3:3" x14ac:dyDescent="0.25">
      <c r="C6839" s="58"/>
    </row>
    <row r="6840" spans="3:3" x14ac:dyDescent="0.25">
      <c r="C6840" s="58"/>
    </row>
    <row r="6841" spans="3:3" x14ac:dyDescent="0.25">
      <c r="C6841" s="58"/>
    </row>
    <row r="6842" spans="3:3" x14ac:dyDescent="0.25">
      <c r="C6842" s="58"/>
    </row>
    <row r="6843" spans="3:3" x14ac:dyDescent="0.25">
      <c r="C6843" s="58"/>
    </row>
    <row r="6844" spans="3:3" x14ac:dyDescent="0.25">
      <c r="C6844" s="58"/>
    </row>
    <row r="6845" spans="3:3" x14ac:dyDescent="0.25">
      <c r="C6845" s="58"/>
    </row>
    <row r="6846" spans="3:3" x14ac:dyDescent="0.25">
      <c r="C6846" s="58"/>
    </row>
    <row r="6847" spans="3:3" x14ac:dyDescent="0.25">
      <c r="C6847" s="58"/>
    </row>
    <row r="6848" spans="3:3" x14ac:dyDescent="0.25">
      <c r="C6848" s="58"/>
    </row>
    <row r="6849" spans="1:3" x14ac:dyDescent="0.25">
      <c r="C6849" s="58"/>
    </row>
    <row r="6850" spans="1:3" x14ac:dyDescent="0.25">
      <c r="C6850" s="58"/>
    </row>
    <row r="6851" spans="1:3" x14ac:dyDescent="0.25">
      <c r="A6851" s="59"/>
      <c r="C6851" s="58"/>
    </row>
    <row r="6852" spans="1:3" x14ac:dyDescent="0.25">
      <c r="C6852" s="58"/>
    </row>
    <row r="6853" spans="1:3" x14ac:dyDescent="0.25">
      <c r="C6853" s="58"/>
    </row>
    <row r="6854" spans="1:3" x14ac:dyDescent="0.25">
      <c r="C6854" s="58"/>
    </row>
    <row r="6855" spans="1:3" x14ac:dyDescent="0.25">
      <c r="C6855" s="58"/>
    </row>
    <row r="6856" spans="1:3" x14ac:dyDescent="0.25">
      <c r="C6856" s="58"/>
    </row>
    <row r="6857" spans="1:3" x14ac:dyDescent="0.25">
      <c r="C6857" s="58"/>
    </row>
    <row r="6858" spans="1:3" x14ac:dyDescent="0.25">
      <c r="C6858" s="58"/>
    </row>
    <row r="6859" spans="1:3" x14ac:dyDescent="0.25">
      <c r="C6859" s="58"/>
    </row>
    <row r="6860" spans="1:3" x14ac:dyDescent="0.25">
      <c r="C6860" s="58"/>
    </row>
    <row r="6861" spans="1:3" x14ac:dyDescent="0.25">
      <c r="C6861" s="58"/>
    </row>
    <row r="6862" spans="1:3" x14ac:dyDescent="0.25">
      <c r="C6862" s="58"/>
    </row>
    <row r="6863" spans="1:3" x14ac:dyDescent="0.25">
      <c r="C6863" s="58"/>
    </row>
    <row r="6864" spans="1:3" x14ac:dyDescent="0.25">
      <c r="C6864" s="58"/>
    </row>
    <row r="6865" spans="1:3" x14ac:dyDescent="0.25">
      <c r="C6865" s="58"/>
    </row>
    <row r="6866" spans="1:3" x14ac:dyDescent="0.25">
      <c r="C6866" s="58"/>
    </row>
    <row r="6867" spans="1:3" x14ac:dyDescent="0.25">
      <c r="C6867" s="58"/>
    </row>
    <row r="6868" spans="1:3" x14ac:dyDescent="0.25">
      <c r="C6868" s="58"/>
    </row>
    <row r="6869" spans="1:3" x14ac:dyDescent="0.25">
      <c r="C6869" s="58"/>
    </row>
    <row r="6870" spans="1:3" x14ac:dyDescent="0.25">
      <c r="A6870" s="59"/>
      <c r="C6870" s="58"/>
    </row>
    <row r="6871" spans="1:3" x14ac:dyDescent="0.25">
      <c r="C6871" s="58"/>
    </row>
    <row r="6872" spans="1:3" x14ac:dyDescent="0.25">
      <c r="C6872" s="58"/>
    </row>
    <row r="6873" spans="1:3" x14ac:dyDescent="0.25">
      <c r="C6873" s="58"/>
    </row>
    <row r="6874" spans="1:3" x14ac:dyDescent="0.25">
      <c r="C6874" s="58"/>
    </row>
    <row r="6875" spans="1:3" x14ac:dyDescent="0.25">
      <c r="C6875" s="58"/>
    </row>
    <row r="6876" spans="1:3" x14ac:dyDescent="0.25">
      <c r="C6876" s="58"/>
    </row>
    <row r="6877" spans="1:3" x14ac:dyDescent="0.25">
      <c r="C6877" s="58"/>
    </row>
    <row r="6878" spans="1:3" x14ac:dyDescent="0.25">
      <c r="C6878" s="58"/>
    </row>
    <row r="6879" spans="1:3" x14ac:dyDescent="0.25">
      <c r="C6879" s="58"/>
    </row>
    <row r="6880" spans="1:3" x14ac:dyDescent="0.25">
      <c r="C6880" s="58"/>
    </row>
    <row r="6881" spans="1:3" x14ac:dyDescent="0.25">
      <c r="C6881" s="58"/>
    </row>
    <row r="6882" spans="1:3" x14ac:dyDescent="0.25">
      <c r="C6882" s="58"/>
    </row>
    <row r="6883" spans="1:3" x14ac:dyDescent="0.25">
      <c r="C6883" s="58"/>
    </row>
    <row r="6884" spans="1:3" x14ac:dyDescent="0.25">
      <c r="C6884" s="58"/>
    </row>
    <row r="6885" spans="1:3" x14ac:dyDescent="0.25">
      <c r="C6885" s="58"/>
    </row>
    <row r="6886" spans="1:3" x14ac:dyDescent="0.25">
      <c r="C6886" s="58"/>
    </row>
    <row r="6887" spans="1:3" x14ac:dyDescent="0.25">
      <c r="C6887" s="58"/>
    </row>
    <row r="6888" spans="1:3" x14ac:dyDescent="0.25">
      <c r="C6888" s="58"/>
    </row>
    <row r="6889" spans="1:3" x14ac:dyDescent="0.25">
      <c r="A6889" s="59"/>
      <c r="C6889" s="58"/>
    </row>
    <row r="6890" spans="1:3" x14ac:dyDescent="0.25">
      <c r="C6890" s="58"/>
    </row>
    <row r="6891" spans="1:3" x14ac:dyDescent="0.25">
      <c r="C6891" s="58"/>
    </row>
    <row r="6892" spans="1:3" x14ac:dyDescent="0.25">
      <c r="C6892" s="58"/>
    </row>
    <row r="6893" spans="1:3" x14ac:dyDescent="0.25">
      <c r="C6893" s="58"/>
    </row>
    <row r="6894" spans="1:3" x14ac:dyDescent="0.25">
      <c r="C6894" s="58"/>
    </row>
    <row r="6895" spans="1:3" x14ac:dyDescent="0.25">
      <c r="C6895" s="58"/>
    </row>
    <row r="6896" spans="1:3" x14ac:dyDescent="0.25">
      <c r="C6896" s="58"/>
    </row>
    <row r="6897" spans="1:3" x14ac:dyDescent="0.25">
      <c r="C6897" s="58"/>
    </row>
    <row r="6898" spans="1:3" x14ac:dyDescent="0.25">
      <c r="C6898" s="58"/>
    </row>
    <row r="6899" spans="1:3" x14ac:dyDescent="0.25">
      <c r="C6899" s="58"/>
    </row>
    <row r="6900" spans="1:3" x14ac:dyDescent="0.25">
      <c r="C6900" s="58"/>
    </row>
    <row r="6901" spans="1:3" x14ac:dyDescent="0.25">
      <c r="C6901" s="58"/>
    </row>
    <row r="6902" spans="1:3" x14ac:dyDescent="0.25">
      <c r="C6902" s="58"/>
    </row>
    <row r="6903" spans="1:3" x14ac:dyDescent="0.25">
      <c r="C6903" s="58"/>
    </row>
    <row r="6904" spans="1:3" x14ac:dyDescent="0.25">
      <c r="C6904" s="58"/>
    </row>
    <row r="6905" spans="1:3" x14ac:dyDescent="0.25">
      <c r="C6905" s="58"/>
    </row>
    <row r="6906" spans="1:3" x14ac:dyDescent="0.25">
      <c r="C6906" s="58"/>
    </row>
    <row r="6907" spans="1:3" x14ac:dyDescent="0.25">
      <c r="C6907" s="58"/>
    </row>
    <row r="6908" spans="1:3" x14ac:dyDescent="0.25">
      <c r="A6908" s="59"/>
      <c r="C6908" s="58"/>
    </row>
    <row r="6909" spans="1:3" x14ac:dyDescent="0.25">
      <c r="C6909" s="58"/>
    </row>
    <row r="6910" spans="1:3" x14ac:dyDescent="0.25">
      <c r="C6910" s="58"/>
    </row>
    <row r="6911" spans="1:3" x14ac:dyDescent="0.25">
      <c r="C6911" s="58"/>
    </row>
    <row r="6912" spans="1:3" x14ac:dyDescent="0.25">
      <c r="C6912" s="58"/>
    </row>
    <row r="6913" spans="1:3" x14ac:dyDescent="0.25">
      <c r="C6913" s="58"/>
    </row>
    <row r="6914" spans="1:3" x14ac:dyDescent="0.25">
      <c r="C6914" s="58"/>
    </row>
    <row r="6915" spans="1:3" x14ac:dyDescent="0.25">
      <c r="C6915" s="58"/>
    </row>
    <row r="6916" spans="1:3" x14ac:dyDescent="0.25">
      <c r="C6916" s="58"/>
    </row>
    <row r="6917" spans="1:3" x14ac:dyDescent="0.25">
      <c r="C6917" s="58"/>
    </row>
    <row r="6918" spans="1:3" x14ac:dyDescent="0.25">
      <c r="C6918" s="58"/>
    </row>
    <row r="6919" spans="1:3" x14ac:dyDescent="0.25">
      <c r="C6919" s="58"/>
    </row>
    <row r="6920" spans="1:3" x14ac:dyDescent="0.25">
      <c r="C6920" s="58"/>
    </row>
    <row r="6921" spans="1:3" x14ac:dyDescent="0.25">
      <c r="C6921" s="58"/>
    </row>
    <row r="6922" spans="1:3" x14ac:dyDescent="0.25">
      <c r="C6922" s="58"/>
    </row>
    <row r="6923" spans="1:3" x14ac:dyDescent="0.25">
      <c r="C6923" s="58"/>
    </row>
    <row r="6924" spans="1:3" x14ac:dyDescent="0.25">
      <c r="C6924" s="58"/>
    </row>
    <row r="6925" spans="1:3" x14ac:dyDescent="0.25">
      <c r="C6925" s="58"/>
    </row>
    <row r="6926" spans="1:3" x14ac:dyDescent="0.25">
      <c r="C6926" s="58"/>
    </row>
    <row r="6927" spans="1:3" x14ac:dyDescent="0.25">
      <c r="A6927" s="59"/>
      <c r="C6927" s="58"/>
    </row>
    <row r="6928" spans="1:3" x14ac:dyDescent="0.25">
      <c r="C6928" s="58"/>
    </row>
    <row r="6929" spans="3:3" x14ac:dyDescent="0.25">
      <c r="C6929" s="58"/>
    </row>
    <row r="6930" spans="3:3" x14ac:dyDescent="0.25">
      <c r="C6930" s="58"/>
    </row>
    <row r="6931" spans="3:3" x14ac:dyDescent="0.25">
      <c r="C6931" s="58"/>
    </row>
    <row r="6932" spans="3:3" x14ac:dyDescent="0.25">
      <c r="C6932" s="58"/>
    </row>
    <row r="6933" spans="3:3" x14ac:dyDescent="0.25">
      <c r="C6933" s="58"/>
    </row>
    <row r="6934" spans="3:3" x14ac:dyDescent="0.25">
      <c r="C6934" s="58"/>
    </row>
    <row r="6935" spans="3:3" x14ac:dyDescent="0.25">
      <c r="C6935" s="58"/>
    </row>
    <row r="6936" spans="3:3" x14ac:dyDescent="0.25">
      <c r="C6936" s="58"/>
    </row>
    <row r="6937" spans="3:3" x14ac:dyDescent="0.25">
      <c r="C6937" s="58"/>
    </row>
    <row r="6938" spans="3:3" x14ac:dyDescent="0.25">
      <c r="C6938" s="58"/>
    </row>
    <row r="6939" spans="3:3" x14ac:dyDescent="0.25">
      <c r="C6939" s="58"/>
    </row>
    <row r="6940" spans="3:3" x14ac:dyDescent="0.25">
      <c r="C6940" s="58"/>
    </row>
    <row r="6941" spans="3:3" x14ac:dyDescent="0.25">
      <c r="C6941" s="58"/>
    </row>
    <row r="6942" spans="3:3" x14ac:dyDescent="0.25">
      <c r="C6942" s="58"/>
    </row>
    <row r="6943" spans="3:3" x14ac:dyDescent="0.25">
      <c r="C6943" s="58"/>
    </row>
    <row r="6944" spans="3:3" x14ac:dyDescent="0.25">
      <c r="C6944" s="58"/>
    </row>
    <row r="6945" spans="1:3" x14ac:dyDescent="0.25">
      <c r="C6945" s="58"/>
    </row>
    <row r="6946" spans="1:3" x14ac:dyDescent="0.25">
      <c r="A6946" s="59"/>
      <c r="C6946" s="58"/>
    </row>
    <row r="6947" spans="1:3" x14ac:dyDescent="0.25">
      <c r="C6947" s="58"/>
    </row>
    <row r="6948" spans="1:3" x14ac:dyDescent="0.25">
      <c r="C6948" s="58"/>
    </row>
    <row r="6949" spans="1:3" x14ac:dyDescent="0.25">
      <c r="C6949" s="58"/>
    </row>
    <row r="6950" spans="1:3" x14ac:dyDescent="0.25">
      <c r="C6950" s="58"/>
    </row>
    <row r="6951" spans="1:3" x14ac:dyDescent="0.25">
      <c r="C6951" s="58"/>
    </row>
    <row r="6952" spans="1:3" x14ac:dyDescent="0.25">
      <c r="C6952" s="58"/>
    </row>
    <row r="6953" spans="1:3" x14ac:dyDescent="0.25">
      <c r="C6953" s="58"/>
    </row>
    <row r="6954" spans="1:3" x14ac:dyDescent="0.25">
      <c r="C6954" s="58"/>
    </row>
    <row r="6955" spans="1:3" x14ac:dyDescent="0.25">
      <c r="C6955" s="58"/>
    </row>
    <row r="6956" spans="1:3" x14ac:dyDescent="0.25">
      <c r="C6956" s="58"/>
    </row>
    <row r="6957" spans="1:3" x14ac:dyDescent="0.25">
      <c r="C6957" s="58"/>
    </row>
    <row r="6958" spans="1:3" x14ac:dyDescent="0.25">
      <c r="C6958" s="58"/>
    </row>
    <row r="6959" spans="1:3" x14ac:dyDescent="0.25">
      <c r="C6959" s="58"/>
    </row>
    <row r="6960" spans="1:3" x14ac:dyDescent="0.25">
      <c r="C6960" s="58"/>
    </row>
    <row r="6961" spans="1:3" x14ac:dyDescent="0.25">
      <c r="C6961" s="58"/>
    </row>
    <row r="6962" spans="1:3" x14ac:dyDescent="0.25">
      <c r="C6962" s="58"/>
    </row>
    <row r="6963" spans="1:3" x14ac:dyDescent="0.25">
      <c r="C6963" s="58"/>
    </row>
    <row r="6964" spans="1:3" x14ac:dyDescent="0.25">
      <c r="C6964" s="58"/>
    </row>
    <row r="6965" spans="1:3" x14ac:dyDescent="0.25">
      <c r="A6965" s="59"/>
      <c r="C6965" s="58"/>
    </row>
    <row r="6966" spans="1:3" x14ac:dyDescent="0.25">
      <c r="C6966" s="58"/>
    </row>
    <row r="6967" spans="1:3" x14ac:dyDescent="0.25">
      <c r="C6967" s="58"/>
    </row>
    <row r="6968" spans="1:3" x14ac:dyDescent="0.25">
      <c r="C6968" s="58"/>
    </row>
    <row r="6969" spans="1:3" x14ac:dyDescent="0.25">
      <c r="C6969" s="58"/>
    </row>
    <row r="6970" spans="1:3" x14ac:dyDescent="0.25">
      <c r="C6970" s="58"/>
    </row>
    <row r="6971" spans="1:3" x14ac:dyDescent="0.25">
      <c r="C6971" s="58"/>
    </row>
    <row r="6972" spans="1:3" x14ac:dyDescent="0.25">
      <c r="C6972" s="58"/>
    </row>
    <row r="6973" spans="1:3" x14ac:dyDescent="0.25">
      <c r="C6973" s="58"/>
    </row>
    <row r="6974" spans="1:3" x14ac:dyDescent="0.25">
      <c r="C6974" s="58"/>
    </row>
    <row r="6975" spans="1:3" x14ac:dyDescent="0.25">
      <c r="C6975" s="58"/>
    </row>
    <row r="6976" spans="1:3" x14ac:dyDescent="0.25">
      <c r="C6976" s="58"/>
    </row>
    <row r="6977" spans="1:3" x14ac:dyDescent="0.25">
      <c r="C6977" s="58"/>
    </row>
    <row r="6978" spans="1:3" x14ac:dyDescent="0.25">
      <c r="C6978" s="58"/>
    </row>
    <row r="6979" spans="1:3" x14ac:dyDescent="0.25">
      <c r="C6979" s="58"/>
    </row>
    <row r="6980" spans="1:3" x14ac:dyDescent="0.25">
      <c r="C6980" s="58"/>
    </row>
    <row r="6981" spans="1:3" x14ac:dyDescent="0.25">
      <c r="C6981" s="58"/>
    </row>
    <row r="6982" spans="1:3" x14ac:dyDescent="0.25">
      <c r="C6982" s="58"/>
    </row>
    <row r="6983" spans="1:3" x14ac:dyDescent="0.25">
      <c r="C6983" s="58"/>
    </row>
    <row r="6984" spans="1:3" x14ac:dyDescent="0.25">
      <c r="A6984" s="59"/>
      <c r="C6984" s="58"/>
    </row>
    <row r="6985" spans="1:3" x14ac:dyDescent="0.25">
      <c r="C6985" s="58"/>
    </row>
    <row r="6986" spans="1:3" x14ac:dyDescent="0.25">
      <c r="C6986" s="58"/>
    </row>
    <row r="6987" spans="1:3" x14ac:dyDescent="0.25">
      <c r="C6987" s="58"/>
    </row>
    <row r="6988" spans="1:3" x14ac:dyDescent="0.25">
      <c r="C6988" s="58"/>
    </row>
    <row r="6989" spans="1:3" x14ac:dyDescent="0.25">
      <c r="C6989" s="58"/>
    </row>
    <row r="6990" spans="1:3" x14ac:dyDescent="0.25">
      <c r="C6990" s="58"/>
    </row>
    <row r="6991" spans="1:3" x14ac:dyDescent="0.25">
      <c r="A6991" s="59"/>
      <c r="C6991" s="58"/>
    </row>
    <row r="6992" spans="1:3" x14ac:dyDescent="0.25">
      <c r="C6992" s="58"/>
    </row>
    <row r="6993" spans="3:3" x14ac:dyDescent="0.25">
      <c r="C6993" s="58"/>
    </row>
    <row r="6994" spans="3:3" x14ac:dyDescent="0.25">
      <c r="C6994" s="58"/>
    </row>
    <row r="6995" spans="3:3" x14ac:dyDescent="0.25">
      <c r="C6995" s="58"/>
    </row>
    <row r="6996" spans="3:3" x14ac:dyDescent="0.25">
      <c r="C6996" s="58"/>
    </row>
    <row r="6997" spans="3:3" x14ac:dyDescent="0.25">
      <c r="C6997" s="58"/>
    </row>
    <row r="6998" spans="3:3" x14ac:dyDescent="0.25">
      <c r="C6998" s="58"/>
    </row>
    <row r="6999" spans="3:3" x14ac:dyDescent="0.25">
      <c r="C6999" s="58"/>
    </row>
    <row r="7000" spans="3:3" x14ac:dyDescent="0.25">
      <c r="C7000" s="58"/>
    </row>
    <row r="7001" spans="3:3" x14ac:dyDescent="0.25">
      <c r="C7001" s="58"/>
    </row>
    <row r="7002" spans="3:3" x14ac:dyDescent="0.25">
      <c r="C7002" s="58"/>
    </row>
    <row r="7003" spans="3:3" x14ac:dyDescent="0.25">
      <c r="C7003" s="58"/>
    </row>
    <row r="7004" spans="3:3" x14ac:dyDescent="0.25">
      <c r="C7004" s="58"/>
    </row>
    <row r="7005" spans="3:3" x14ac:dyDescent="0.25">
      <c r="C7005" s="58"/>
    </row>
    <row r="7006" spans="3:3" x14ac:dyDescent="0.25">
      <c r="C7006" s="58"/>
    </row>
    <row r="7007" spans="3:3" x14ac:dyDescent="0.25">
      <c r="C7007" s="58"/>
    </row>
    <row r="7008" spans="3:3" x14ac:dyDescent="0.25">
      <c r="C7008" s="58"/>
    </row>
    <row r="7009" spans="1:3" x14ac:dyDescent="0.25">
      <c r="C7009" s="58"/>
    </row>
    <row r="7010" spans="1:3" x14ac:dyDescent="0.25">
      <c r="C7010" s="58"/>
    </row>
    <row r="7011" spans="1:3" x14ac:dyDescent="0.25">
      <c r="C7011" s="58"/>
    </row>
    <row r="7012" spans="1:3" x14ac:dyDescent="0.25">
      <c r="C7012" s="58"/>
    </row>
    <row r="7013" spans="1:3" x14ac:dyDescent="0.25">
      <c r="C7013" s="58"/>
    </row>
    <row r="7014" spans="1:3" x14ac:dyDescent="0.25">
      <c r="C7014" s="58"/>
    </row>
    <row r="7015" spans="1:3" x14ac:dyDescent="0.25">
      <c r="C7015" s="58"/>
    </row>
    <row r="7016" spans="1:3" x14ac:dyDescent="0.25">
      <c r="C7016" s="58"/>
    </row>
    <row r="7017" spans="1:3" x14ac:dyDescent="0.25">
      <c r="C7017" s="58"/>
    </row>
    <row r="7018" spans="1:3" x14ac:dyDescent="0.25">
      <c r="C7018" s="58"/>
    </row>
    <row r="7019" spans="1:3" x14ac:dyDescent="0.25">
      <c r="C7019" s="58"/>
    </row>
    <row r="7020" spans="1:3" x14ac:dyDescent="0.25">
      <c r="C7020" s="58"/>
    </row>
    <row r="7021" spans="1:3" x14ac:dyDescent="0.25">
      <c r="C7021" s="58"/>
    </row>
    <row r="7022" spans="1:3" x14ac:dyDescent="0.25">
      <c r="A7022" s="59"/>
      <c r="C7022" s="58"/>
    </row>
    <row r="7023" spans="1:3" x14ac:dyDescent="0.25">
      <c r="C7023" s="58"/>
    </row>
    <row r="7024" spans="1:3" x14ac:dyDescent="0.25">
      <c r="C7024" s="58"/>
    </row>
    <row r="7025" spans="3:3" x14ac:dyDescent="0.25">
      <c r="C7025" s="58"/>
    </row>
    <row r="7026" spans="3:3" x14ac:dyDescent="0.25">
      <c r="C7026" s="58"/>
    </row>
    <row r="7027" spans="3:3" x14ac:dyDescent="0.25">
      <c r="C7027" s="58"/>
    </row>
    <row r="7028" spans="3:3" x14ac:dyDescent="0.25">
      <c r="C7028" s="58"/>
    </row>
    <row r="7029" spans="3:3" x14ac:dyDescent="0.25">
      <c r="C7029" s="58"/>
    </row>
    <row r="7030" spans="3:3" x14ac:dyDescent="0.25">
      <c r="C7030" s="58"/>
    </row>
    <row r="7031" spans="3:3" x14ac:dyDescent="0.25">
      <c r="C7031" s="58"/>
    </row>
    <row r="7032" spans="3:3" x14ac:dyDescent="0.25">
      <c r="C7032" s="58"/>
    </row>
    <row r="7033" spans="3:3" x14ac:dyDescent="0.25">
      <c r="C7033" s="58"/>
    </row>
    <row r="7034" spans="3:3" x14ac:dyDescent="0.25">
      <c r="C7034" s="58"/>
    </row>
    <row r="7035" spans="3:3" x14ac:dyDescent="0.25">
      <c r="C7035" s="58"/>
    </row>
    <row r="7036" spans="3:3" x14ac:dyDescent="0.25">
      <c r="C7036" s="58"/>
    </row>
    <row r="7037" spans="3:3" x14ac:dyDescent="0.25">
      <c r="C7037" s="58"/>
    </row>
    <row r="7038" spans="3:3" x14ac:dyDescent="0.25">
      <c r="C7038" s="58"/>
    </row>
    <row r="7039" spans="3:3" x14ac:dyDescent="0.25">
      <c r="C7039" s="58"/>
    </row>
    <row r="7040" spans="3:3" x14ac:dyDescent="0.25">
      <c r="C7040" s="58"/>
    </row>
    <row r="7041" spans="1:3" x14ac:dyDescent="0.25">
      <c r="A7041" s="59"/>
      <c r="C7041" s="58"/>
    </row>
    <row r="7042" spans="1:3" x14ac:dyDescent="0.25">
      <c r="C7042" s="58"/>
    </row>
    <row r="7043" spans="1:3" x14ac:dyDescent="0.25">
      <c r="C7043" s="58"/>
    </row>
    <row r="7044" spans="1:3" x14ac:dyDescent="0.25">
      <c r="C7044" s="58"/>
    </row>
    <row r="7045" spans="1:3" x14ac:dyDescent="0.25">
      <c r="C7045" s="58"/>
    </row>
    <row r="7046" spans="1:3" x14ac:dyDescent="0.25">
      <c r="C7046" s="58"/>
    </row>
    <row r="7047" spans="1:3" x14ac:dyDescent="0.25">
      <c r="C7047" s="58"/>
    </row>
    <row r="7048" spans="1:3" x14ac:dyDescent="0.25">
      <c r="C7048" s="58"/>
    </row>
    <row r="7049" spans="1:3" x14ac:dyDescent="0.25">
      <c r="C7049" s="58"/>
    </row>
    <row r="7050" spans="1:3" x14ac:dyDescent="0.25">
      <c r="C7050" s="58"/>
    </row>
    <row r="7051" spans="1:3" x14ac:dyDescent="0.25">
      <c r="C7051" s="58"/>
    </row>
    <row r="7052" spans="1:3" x14ac:dyDescent="0.25">
      <c r="C7052" s="58"/>
    </row>
    <row r="7053" spans="1:3" x14ac:dyDescent="0.25">
      <c r="C7053" s="58"/>
    </row>
    <row r="7054" spans="1:3" x14ac:dyDescent="0.25">
      <c r="C7054" s="58"/>
    </row>
    <row r="7055" spans="1:3" x14ac:dyDescent="0.25">
      <c r="C7055" s="58"/>
    </row>
    <row r="7056" spans="1:3" x14ac:dyDescent="0.25">
      <c r="C7056" s="58"/>
    </row>
    <row r="7057" spans="1:3" x14ac:dyDescent="0.25">
      <c r="C7057" s="58"/>
    </row>
    <row r="7058" spans="1:3" x14ac:dyDescent="0.25">
      <c r="C7058" s="58"/>
    </row>
    <row r="7059" spans="1:3" x14ac:dyDescent="0.25">
      <c r="C7059" s="58"/>
    </row>
    <row r="7060" spans="1:3" x14ac:dyDescent="0.25">
      <c r="A7060" s="59"/>
      <c r="C7060" s="58"/>
    </row>
    <row r="7061" spans="1:3" x14ac:dyDescent="0.25">
      <c r="C7061" s="58"/>
    </row>
    <row r="7062" spans="1:3" x14ac:dyDescent="0.25">
      <c r="C7062" s="58"/>
    </row>
    <row r="7063" spans="1:3" x14ac:dyDescent="0.25">
      <c r="C7063" s="58"/>
    </row>
    <row r="7064" spans="1:3" x14ac:dyDescent="0.25">
      <c r="C7064" s="58"/>
    </row>
    <row r="7065" spans="1:3" x14ac:dyDescent="0.25">
      <c r="C7065" s="58"/>
    </row>
    <row r="7066" spans="1:3" x14ac:dyDescent="0.25">
      <c r="C7066" s="58"/>
    </row>
    <row r="7067" spans="1:3" x14ac:dyDescent="0.25">
      <c r="C7067" s="58"/>
    </row>
    <row r="7068" spans="1:3" x14ac:dyDescent="0.25">
      <c r="C7068" s="58"/>
    </row>
    <row r="7069" spans="1:3" x14ac:dyDescent="0.25">
      <c r="C7069" s="58"/>
    </row>
    <row r="7070" spans="1:3" x14ac:dyDescent="0.25">
      <c r="C7070" s="58"/>
    </row>
    <row r="7071" spans="1:3" x14ac:dyDescent="0.25">
      <c r="C7071" s="58"/>
    </row>
    <row r="7072" spans="1:3" x14ac:dyDescent="0.25">
      <c r="C7072" s="58"/>
    </row>
    <row r="7073" spans="1:3" x14ac:dyDescent="0.25">
      <c r="C7073" s="58"/>
    </row>
    <row r="7074" spans="1:3" x14ac:dyDescent="0.25">
      <c r="C7074" s="58"/>
    </row>
    <row r="7075" spans="1:3" x14ac:dyDescent="0.25">
      <c r="C7075" s="58"/>
    </row>
    <row r="7076" spans="1:3" x14ac:dyDescent="0.25">
      <c r="C7076" s="58"/>
    </row>
    <row r="7077" spans="1:3" x14ac:dyDescent="0.25">
      <c r="C7077" s="58"/>
    </row>
    <row r="7078" spans="1:3" x14ac:dyDescent="0.25">
      <c r="C7078" s="58"/>
    </row>
    <row r="7079" spans="1:3" x14ac:dyDescent="0.25">
      <c r="A7079" s="59"/>
      <c r="C7079" s="58"/>
    </row>
    <row r="7080" spans="1:3" x14ac:dyDescent="0.25">
      <c r="C7080" s="58"/>
    </row>
    <row r="7081" spans="1:3" x14ac:dyDescent="0.25">
      <c r="C7081" s="58"/>
    </row>
    <row r="7082" spans="1:3" x14ac:dyDescent="0.25">
      <c r="C7082" s="58"/>
    </row>
    <row r="7083" spans="1:3" x14ac:dyDescent="0.25">
      <c r="C7083" s="58"/>
    </row>
    <row r="7084" spans="1:3" x14ac:dyDescent="0.25">
      <c r="C7084" s="58"/>
    </row>
    <row r="7085" spans="1:3" x14ac:dyDescent="0.25">
      <c r="C7085" s="58"/>
    </row>
    <row r="7086" spans="1:3" x14ac:dyDescent="0.25">
      <c r="C7086" s="58"/>
    </row>
    <row r="7087" spans="1:3" x14ac:dyDescent="0.25">
      <c r="C7087" s="58"/>
    </row>
    <row r="7088" spans="1:3" x14ac:dyDescent="0.25">
      <c r="C7088" s="58"/>
    </row>
    <row r="7089" spans="1:3" x14ac:dyDescent="0.25">
      <c r="C7089" s="58"/>
    </row>
    <row r="7090" spans="1:3" x14ac:dyDescent="0.25">
      <c r="C7090" s="58"/>
    </row>
    <row r="7091" spans="1:3" x14ac:dyDescent="0.25">
      <c r="C7091" s="58"/>
    </row>
    <row r="7092" spans="1:3" x14ac:dyDescent="0.25">
      <c r="C7092" s="58"/>
    </row>
    <row r="7093" spans="1:3" x14ac:dyDescent="0.25">
      <c r="C7093" s="58"/>
    </row>
    <row r="7094" spans="1:3" x14ac:dyDescent="0.25">
      <c r="C7094" s="58"/>
    </row>
    <row r="7095" spans="1:3" x14ac:dyDescent="0.25">
      <c r="C7095" s="58"/>
    </row>
    <row r="7096" spans="1:3" x14ac:dyDescent="0.25">
      <c r="C7096" s="58"/>
    </row>
    <row r="7097" spans="1:3" x14ac:dyDescent="0.25">
      <c r="C7097" s="58"/>
    </row>
    <row r="7098" spans="1:3" x14ac:dyDescent="0.25">
      <c r="A7098" s="59"/>
      <c r="C7098" s="58"/>
    </row>
    <row r="7099" spans="1:3" x14ac:dyDescent="0.25">
      <c r="C7099" s="58"/>
    </row>
    <row r="7100" spans="1:3" x14ac:dyDescent="0.25">
      <c r="C7100" s="58"/>
    </row>
    <row r="7101" spans="1:3" x14ac:dyDescent="0.25">
      <c r="C7101" s="58"/>
    </row>
    <row r="7102" spans="1:3" x14ac:dyDescent="0.25">
      <c r="C7102" s="58"/>
    </row>
    <row r="7103" spans="1:3" x14ac:dyDescent="0.25">
      <c r="C7103" s="58"/>
    </row>
    <row r="7104" spans="1:3" x14ac:dyDescent="0.25">
      <c r="C7104" s="58"/>
    </row>
    <row r="7105" spans="1:3" x14ac:dyDescent="0.25">
      <c r="C7105" s="58"/>
    </row>
    <row r="7106" spans="1:3" x14ac:dyDescent="0.25">
      <c r="C7106" s="58"/>
    </row>
    <row r="7107" spans="1:3" x14ac:dyDescent="0.25">
      <c r="C7107" s="58"/>
    </row>
    <row r="7108" spans="1:3" x14ac:dyDescent="0.25">
      <c r="C7108" s="58"/>
    </row>
    <row r="7109" spans="1:3" x14ac:dyDescent="0.25">
      <c r="C7109" s="58"/>
    </row>
    <row r="7110" spans="1:3" x14ac:dyDescent="0.25">
      <c r="C7110" s="58"/>
    </row>
    <row r="7111" spans="1:3" x14ac:dyDescent="0.25">
      <c r="C7111" s="58"/>
    </row>
    <row r="7112" spans="1:3" x14ac:dyDescent="0.25">
      <c r="C7112" s="58"/>
    </row>
    <row r="7113" spans="1:3" x14ac:dyDescent="0.25">
      <c r="C7113" s="58"/>
    </row>
    <row r="7114" spans="1:3" x14ac:dyDescent="0.25">
      <c r="C7114" s="58"/>
    </row>
    <row r="7115" spans="1:3" x14ac:dyDescent="0.25">
      <c r="C7115" s="58"/>
    </row>
    <row r="7116" spans="1:3" x14ac:dyDescent="0.25">
      <c r="C7116" s="58"/>
    </row>
    <row r="7117" spans="1:3" x14ac:dyDescent="0.25">
      <c r="A7117" s="59"/>
      <c r="C7117" s="58"/>
    </row>
    <row r="7118" spans="1:3" x14ac:dyDescent="0.25">
      <c r="C7118" s="58"/>
    </row>
    <row r="7119" spans="1:3" x14ac:dyDescent="0.25">
      <c r="C7119" s="58"/>
    </row>
    <row r="7120" spans="1:3" x14ac:dyDescent="0.25">
      <c r="C7120" s="58"/>
    </row>
    <row r="7121" spans="1:3" x14ac:dyDescent="0.25">
      <c r="C7121" s="58"/>
    </row>
    <row r="7122" spans="1:3" x14ac:dyDescent="0.25">
      <c r="C7122" s="58"/>
    </row>
    <row r="7123" spans="1:3" x14ac:dyDescent="0.25">
      <c r="C7123" s="58"/>
    </row>
    <row r="7124" spans="1:3" x14ac:dyDescent="0.25">
      <c r="C7124" s="58"/>
    </row>
    <row r="7125" spans="1:3" x14ac:dyDescent="0.25">
      <c r="C7125" s="58"/>
    </row>
    <row r="7126" spans="1:3" x14ac:dyDescent="0.25">
      <c r="C7126" s="58"/>
    </row>
    <row r="7127" spans="1:3" x14ac:dyDescent="0.25">
      <c r="C7127" s="58"/>
    </row>
    <row r="7128" spans="1:3" x14ac:dyDescent="0.25">
      <c r="C7128" s="58"/>
    </row>
    <row r="7129" spans="1:3" x14ac:dyDescent="0.25">
      <c r="C7129" s="58"/>
    </row>
    <row r="7130" spans="1:3" x14ac:dyDescent="0.25">
      <c r="C7130" s="58"/>
    </row>
    <row r="7131" spans="1:3" x14ac:dyDescent="0.25">
      <c r="C7131" s="58"/>
    </row>
    <row r="7132" spans="1:3" x14ac:dyDescent="0.25">
      <c r="C7132" s="58"/>
    </row>
    <row r="7133" spans="1:3" x14ac:dyDescent="0.25">
      <c r="C7133" s="58"/>
    </row>
    <row r="7134" spans="1:3" x14ac:dyDescent="0.25">
      <c r="C7134" s="58"/>
    </row>
    <row r="7135" spans="1:3" x14ac:dyDescent="0.25">
      <c r="C7135" s="58"/>
    </row>
    <row r="7136" spans="1:3" x14ac:dyDescent="0.25">
      <c r="A7136" s="59"/>
      <c r="C7136" s="58"/>
    </row>
    <row r="7137" spans="3:3" x14ac:dyDescent="0.25">
      <c r="C7137" s="58"/>
    </row>
    <row r="7138" spans="3:3" x14ac:dyDescent="0.25">
      <c r="C7138" s="58"/>
    </row>
    <row r="7139" spans="3:3" x14ac:dyDescent="0.25">
      <c r="C7139" s="58"/>
    </row>
    <row r="7140" spans="3:3" x14ac:dyDescent="0.25">
      <c r="C7140" s="58"/>
    </row>
    <row r="7141" spans="3:3" x14ac:dyDescent="0.25">
      <c r="C7141" s="58"/>
    </row>
    <row r="7142" spans="3:3" x14ac:dyDescent="0.25">
      <c r="C7142" s="58"/>
    </row>
    <row r="7143" spans="3:3" x14ac:dyDescent="0.25">
      <c r="C7143" s="58"/>
    </row>
    <row r="7144" spans="3:3" x14ac:dyDescent="0.25">
      <c r="C7144" s="58"/>
    </row>
    <row r="7145" spans="3:3" x14ac:dyDescent="0.25">
      <c r="C7145" s="58"/>
    </row>
    <row r="7146" spans="3:3" x14ac:dyDescent="0.25">
      <c r="C7146" s="58"/>
    </row>
    <row r="7147" spans="3:3" x14ac:dyDescent="0.25">
      <c r="C7147" s="58"/>
    </row>
    <row r="7148" spans="3:3" x14ac:dyDescent="0.25">
      <c r="C7148" s="58"/>
    </row>
    <row r="7149" spans="3:3" x14ac:dyDescent="0.25">
      <c r="C7149" s="58"/>
    </row>
    <row r="7150" spans="3:3" x14ac:dyDescent="0.25">
      <c r="C7150" s="58"/>
    </row>
    <row r="7151" spans="3:3" x14ac:dyDescent="0.25">
      <c r="C7151" s="58"/>
    </row>
    <row r="7152" spans="3:3" x14ac:dyDescent="0.25">
      <c r="C7152" s="58"/>
    </row>
    <row r="7153" spans="1:3" x14ac:dyDescent="0.25">
      <c r="C7153" s="58"/>
    </row>
    <row r="7154" spans="1:3" x14ac:dyDescent="0.25">
      <c r="C7154" s="58"/>
    </row>
    <row r="7155" spans="1:3" x14ac:dyDescent="0.25">
      <c r="A7155" s="59"/>
      <c r="C7155" s="58"/>
    </row>
    <row r="7156" spans="1:3" x14ac:dyDescent="0.25">
      <c r="C7156" s="58"/>
    </row>
    <row r="7157" spans="1:3" x14ac:dyDescent="0.25">
      <c r="C7157" s="58"/>
    </row>
    <row r="7158" spans="1:3" x14ac:dyDescent="0.25">
      <c r="C7158" s="58"/>
    </row>
    <row r="7159" spans="1:3" x14ac:dyDescent="0.25">
      <c r="C7159" s="58"/>
    </row>
    <row r="7160" spans="1:3" x14ac:dyDescent="0.25">
      <c r="C7160" s="58"/>
    </row>
    <row r="7161" spans="1:3" x14ac:dyDescent="0.25">
      <c r="C7161" s="58"/>
    </row>
    <row r="7162" spans="1:3" x14ac:dyDescent="0.25">
      <c r="C7162" s="58"/>
    </row>
    <row r="7163" spans="1:3" x14ac:dyDescent="0.25">
      <c r="C7163" s="58"/>
    </row>
    <row r="7164" spans="1:3" x14ac:dyDescent="0.25">
      <c r="C7164" s="58"/>
    </row>
    <row r="7165" spans="1:3" x14ac:dyDescent="0.25">
      <c r="C7165" s="58"/>
    </row>
    <row r="7166" spans="1:3" x14ac:dyDescent="0.25">
      <c r="C7166" s="58"/>
    </row>
    <row r="7167" spans="1:3" x14ac:dyDescent="0.25">
      <c r="C7167" s="58"/>
    </row>
    <row r="7168" spans="1:3" x14ac:dyDescent="0.25">
      <c r="C7168" s="58"/>
    </row>
    <row r="7169" spans="1:3" x14ac:dyDescent="0.25">
      <c r="C7169" s="58"/>
    </row>
    <row r="7170" spans="1:3" x14ac:dyDescent="0.25">
      <c r="C7170" s="58"/>
    </row>
    <row r="7171" spans="1:3" x14ac:dyDescent="0.25">
      <c r="C7171" s="58"/>
    </row>
    <row r="7172" spans="1:3" x14ac:dyDescent="0.25">
      <c r="C7172" s="58"/>
    </row>
    <row r="7173" spans="1:3" x14ac:dyDescent="0.25">
      <c r="C7173" s="58"/>
    </row>
    <row r="7174" spans="1:3" x14ac:dyDescent="0.25">
      <c r="A7174" s="59"/>
      <c r="C7174" s="58"/>
    </row>
    <row r="7175" spans="1:3" x14ac:dyDescent="0.25">
      <c r="C7175" s="58"/>
    </row>
    <row r="7176" spans="1:3" x14ac:dyDescent="0.25">
      <c r="C7176" s="58"/>
    </row>
    <row r="7177" spans="1:3" x14ac:dyDescent="0.25">
      <c r="C7177" s="58"/>
    </row>
    <row r="7178" spans="1:3" x14ac:dyDescent="0.25">
      <c r="C7178" s="58"/>
    </row>
    <row r="7179" spans="1:3" x14ac:dyDescent="0.25">
      <c r="C7179" s="58"/>
    </row>
    <row r="7180" spans="1:3" x14ac:dyDescent="0.25">
      <c r="C7180" s="58"/>
    </row>
    <row r="7181" spans="1:3" x14ac:dyDescent="0.25">
      <c r="C7181" s="58"/>
    </row>
    <row r="7182" spans="1:3" x14ac:dyDescent="0.25">
      <c r="C7182" s="58"/>
    </row>
    <row r="7183" spans="1:3" x14ac:dyDescent="0.25">
      <c r="C7183" s="58"/>
    </row>
    <row r="7184" spans="1:3" x14ac:dyDescent="0.25">
      <c r="C7184" s="58"/>
    </row>
    <row r="7185" spans="1:3" x14ac:dyDescent="0.25">
      <c r="C7185" s="58"/>
    </row>
    <row r="7186" spans="1:3" x14ac:dyDescent="0.25">
      <c r="C7186" s="58"/>
    </row>
    <row r="7187" spans="1:3" x14ac:dyDescent="0.25">
      <c r="C7187" s="58"/>
    </row>
    <row r="7188" spans="1:3" x14ac:dyDescent="0.25">
      <c r="C7188" s="58"/>
    </row>
    <row r="7189" spans="1:3" x14ac:dyDescent="0.25">
      <c r="C7189" s="58"/>
    </row>
    <row r="7190" spans="1:3" x14ac:dyDescent="0.25">
      <c r="C7190" s="58"/>
    </row>
    <row r="7191" spans="1:3" x14ac:dyDescent="0.25">
      <c r="C7191" s="58"/>
    </row>
    <row r="7192" spans="1:3" x14ac:dyDescent="0.25">
      <c r="C7192" s="58"/>
    </row>
    <row r="7193" spans="1:3" x14ac:dyDescent="0.25">
      <c r="A7193" s="59"/>
      <c r="C7193" s="58"/>
    </row>
    <row r="7194" spans="1:3" x14ac:dyDescent="0.25">
      <c r="C7194" s="58"/>
    </row>
    <row r="7195" spans="1:3" x14ac:dyDescent="0.25">
      <c r="C7195" s="58"/>
    </row>
    <row r="7196" spans="1:3" x14ac:dyDescent="0.25">
      <c r="C7196" s="58"/>
    </row>
    <row r="7197" spans="1:3" x14ac:dyDescent="0.25">
      <c r="C7197" s="58"/>
    </row>
    <row r="7198" spans="1:3" x14ac:dyDescent="0.25">
      <c r="C7198" s="58"/>
    </row>
    <row r="7199" spans="1:3" x14ac:dyDescent="0.25">
      <c r="C7199" s="58"/>
    </row>
    <row r="7200" spans="1:3" x14ac:dyDescent="0.25">
      <c r="C7200" s="58"/>
    </row>
    <row r="7201" spans="1:3" x14ac:dyDescent="0.25">
      <c r="C7201" s="58"/>
    </row>
    <row r="7202" spans="1:3" x14ac:dyDescent="0.25">
      <c r="C7202" s="58"/>
    </row>
    <row r="7203" spans="1:3" x14ac:dyDescent="0.25">
      <c r="C7203" s="58"/>
    </row>
    <row r="7204" spans="1:3" x14ac:dyDescent="0.25">
      <c r="C7204" s="58"/>
    </row>
    <row r="7205" spans="1:3" x14ac:dyDescent="0.25">
      <c r="C7205" s="58"/>
    </row>
    <row r="7206" spans="1:3" x14ac:dyDescent="0.25">
      <c r="C7206" s="58"/>
    </row>
    <row r="7207" spans="1:3" x14ac:dyDescent="0.25">
      <c r="C7207" s="58"/>
    </row>
    <row r="7208" spans="1:3" x14ac:dyDescent="0.25">
      <c r="C7208" s="58"/>
    </row>
    <row r="7209" spans="1:3" x14ac:dyDescent="0.25">
      <c r="C7209" s="58"/>
    </row>
    <row r="7210" spans="1:3" x14ac:dyDescent="0.25">
      <c r="C7210" s="58"/>
    </row>
    <row r="7211" spans="1:3" x14ac:dyDescent="0.25">
      <c r="C7211" s="58"/>
    </row>
    <row r="7212" spans="1:3" x14ac:dyDescent="0.25">
      <c r="A7212" s="59"/>
      <c r="C7212" s="58"/>
    </row>
    <row r="7213" spans="1:3" x14ac:dyDescent="0.25">
      <c r="C7213" s="58"/>
    </row>
    <row r="7214" spans="1:3" x14ac:dyDescent="0.25">
      <c r="C7214" s="58"/>
    </row>
    <row r="7215" spans="1:3" x14ac:dyDescent="0.25">
      <c r="C7215" s="58"/>
    </row>
    <row r="7216" spans="1:3" x14ac:dyDescent="0.25">
      <c r="C7216" s="58"/>
    </row>
    <row r="7217" spans="1:3" x14ac:dyDescent="0.25">
      <c r="C7217" s="58"/>
    </row>
    <row r="7218" spans="1:3" x14ac:dyDescent="0.25">
      <c r="C7218" s="58"/>
    </row>
    <row r="7219" spans="1:3" x14ac:dyDescent="0.25">
      <c r="C7219" s="58"/>
    </row>
    <row r="7220" spans="1:3" x14ac:dyDescent="0.25">
      <c r="C7220" s="58"/>
    </row>
    <row r="7221" spans="1:3" x14ac:dyDescent="0.25">
      <c r="C7221" s="58"/>
    </row>
    <row r="7222" spans="1:3" x14ac:dyDescent="0.25">
      <c r="C7222" s="58"/>
    </row>
    <row r="7223" spans="1:3" x14ac:dyDescent="0.25">
      <c r="C7223" s="58"/>
    </row>
    <row r="7224" spans="1:3" x14ac:dyDescent="0.25">
      <c r="C7224" s="58"/>
    </row>
    <row r="7225" spans="1:3" x14ac:dyDescent="0.25">
      <c r="C7225" s="58"/>
    </row>
    <row r="7226" spans="1:3" x14ac:dyDescent="0.25">
      <c r="C7226" s="58"/>
    </row>
    <row r="7227" spans="1:3" x14ac:dyDescent="0.25">
      <c r="C7227" s="58"/>
    </row>
    <row r="7228" spans="1:3" x14ac:dyDescent="0.25">
      <c r="C7228" s="58"/>
    </row>
    <row r="7229" spans="1:3" x14ac:dyDescent="0.25">
      <c r="C7229" s="58"/>
    </row>
    <row r="7230" spans="1:3" x14ac:dyDescent="0.25">
      <c r="C7230" s="58"/>
    </row>
    <row r="7231" spans="1:3" x14ac:dyDescent="0.25">
      <c r="A7231" s="59"/>
      <c r="C7231" s="58"/>
    </row>
    <row r="7232" spans="1:3" x14ac:dyDescent="0.25">
      <c r="C7232" s="58"/>
    </row>
    <row r="7233" spans="1:3" x14ac:dyDescent="0.25">
      <c r="C7233" s="58"/>
    </row>
    <row r="7234" spans="1:3" x14ac:dyDescent="0.25">
      <c r="C7234" s="58"/>
    </row>
    <row r="7235" spans="1:3" x14ac:dyDescent="0.25">
      <c r="C7235" s="58"/>
    </row>
    <row r="7236" spans="1:3" x14ac:dyDescent="0.25">
      <c r="C7236" s="58"/>
    </row>
    <row r="7237" spans="1:3" x14ac:dyDescent="0.25">
      <c r="C7237" s="58"/>
    </row>
    <row r="7238" spans="1:3" x14ac:dyDescent="0.25">
      <c r="A7238" s="59"/>
      <c r="C7238" s="58"/>
    </row>
    <row r="7239" spans="1:3" x14ac:dyDescent="0.25">
      <c r="C7239" s="58"/>
    </row>
    <row r="7240" spans="1:3" x14ac:dyDescent="0.25">
      <c r="C7240" s="58"/>
    </row>
    <row r="7241" spans="1:3" x14ac:dyDescent="0.25">
      <c r="C7241" s="58"/>
    </row>
    <row r="7242" spans="1:3" x14ac:dyDescent="0.25">
      <c r="C7242" s="58"/>
    </row>
    <row r="7243" spans="1:3" x14ac:dyDescent="0.25">
      <c r="C7243" s="58"/>
    </row>
    <row r="7244" spans="1:3" x14ac:dyDescent="0.25">
      <c r="C7244" s="58"/>
    </row>
    <row r="7245" spans="1:3" x14ac:dyDescent="0.25">
      <c r="C7245" s="58"/>
    </row>
    <row r="7246" spans="1:3" x14ac:dyDescent="0.25">
      <c r="C7246" s="58"/>
    </row>
    <row r="7247" spans="1:3" x14ac:dyDescent="0.25">
      <c r="C7247" s="58"/>
    </row>
    <row r="7248" spans="1:3" x14ac:dyDescent="0.25">
      <c r="C7248" s="58"/>
    </row>
    <row r="7249" spans="3:3" x14ac:dyDescent="0.25">
      <c r="C7249" s="58"/>
    </row>
    <row r="7250" spans="3:3" x14ac:dyDescent="0.25">
      <c r="C7250" s="58"/>
    </row>
    <row r="7251" spans="3:3" x14ac:dyDescent="0.25">
      <c r="C7251" s="58"/>
    </row>
    <row r="7252" spans="3:3" x14ac:dyDescent="0.25">
      <c r="C7252" s="58"/>
    </row>
    <row r="7253" spans="3:3" x14ac:dyDescent="0.25">
      <c r="C7253" s="58"/>
    </row>
    <row r="7254" spans="3:3" x14ac:dyDescent="0.25">
      <c r="C7254" s="58"/>
    </row>
    <row r="7255" spans="3:3" x14ac:dyDescent="0.25">
      <c r="C7255" s="58"/>
    </row>
    <row r="7256" spans="3:3" x14ac:dyDescent="0.25">
      <c r="C7256" s="58"/>
    </row>
    <row r="7257" spans="3:3" x14ac:dyDescent="0.25">
      <c r="C7257" s="58"/>
    </row>
    <row r="7258" spans="3:3" x14ac:dyDescent="0.25">
      <c r="C7258" s="58"/>
    </row>
    <row r="7259" spans="3:3" x14ac:dyDescent="0.25">
      <c r="C7259" s="58"/>
    </row>
    <row r="7260" spans="3:3" x14ac:dyDescent="0.25">
      <c r="C7260" s="58"/>
    </row>
    <row r="7261" spans="3:3" x14ac:dyDescent="0.25">
      <c r="C7261" s="58"/>
    </row>
    <row r="7262" spans="3:3" x14ac:dyDescent="0.25">
      <c r="C7262" s="58"/>
    </row>
    <row r="7263" spans="3:3" x14ac:dyDescent="0.25">
      <c r="C7263" s="58"/>
    </row>
    <row r="7264" spans="3:3" x14ac:dyDescent="0.25">
      <c r="C7264" s="58"/>
    </row>
    <row r="7265" spans="1:3" x14ac:dyDescent="0.25">
      <c r="C7265" s="58"/>
    </row>
    <row r="7266" spans="1:3" x14ac:dyDescent="0.25">
      <c r="C7266" s="58"/>
    </row>
    <row r="7267" spans="1:3" x14ac:dyDescent="0.25">
      <c r="C7267" s="58"/>
    </row>
    <row r="7268" spans="1:3" x14ac:dyDescent="0.25">
      <c r="C7268" s="58"/>
    </row>
    <row r="7269" spans="1:3" x14ac:dyDescent="0.25">
      <c r="A7269" s="59"/>
      <c r="C7269" s="58"/>
    </row>
    <row r="7270" spans="1:3" x14ac:dyDescent="0.25">
      <c r="C7270" s="58"/>
    </row>
    <row r="7271" spans="1:3" x14ac:dyDescent="0.25">
      <c r="C7271" s="58"/>
    </row>
    <row r="7272" spans="1:3" x14ac:dyDescent="0.25">
      <c r="C7272" s="58"/>
    </row>
    <row r="7273" spans="1:3" x14ac:dyDescent="0.25">
      <c r="C7273" s="58"/>
    </row>
    <row r="7274" spans="1:3" x14ac:dyDescent="0.25">
      <c r="C7274" s="58"/>
    </row>
    <row r="7275" spans="1:3" x14ac:dyDescent="0.25">
      <c r="C7275" s="58"/>
    </row>
    <row r="7276" spans="1:3" x14ac:dyDescent="0.25">
      <c r="C7276" s="58"/>
    </row>
    <row r="7277" spans="1:3" x14ac:dyDescent="0.25">
      <c r="C7277" s="58"/>
    </row>
    <row r="7278" spans="1:3" x14ac:dyDescent="0.25">
      <c r="C7278" s="58"/>
    </row>
    <row r="7279" spans="1:3" x14ac:dyDescent="0.25">
      <c r="C7279" s="58"/>
    </row>
    <row r="7280" spans="1:3" x14ac:dyDescent="0.25">
      <c r="C7280" s="58"/>
    </row>
    <row r="7281" spans="1:3" x14ac:dyDescent="0.25">
      <c r="C7281" s="58"/>
    </row>
    <row r="7282" spans="1:3" x14ac:dyDescent="0.25">
      <c r="C7282" s="58"/>
    </row>
    <row r="7283" spans="1:3" x14ac:dyDescent="0.25">
      <c r="C7283" s="58"/>
    </row>
    <row r="7284" spans="1:3" x14ac:dyDescent="0.25">
      <c r="C7284" s="58"/>
    </row>
    <row r="7285" spans="1:3" x14ac:dyDescent="0.25">
      <c r="C7285" s="58"/>
    </row>
    <row r="7286" spans="1:3" x14ac:dyDescent="0.25">
      <c r="C7286" s="58"/>
    </row>
    <row r="7287" spans="1:3" x14ac:dyDescent="0.25">
      <c r="C7287" s="58"/>
    </row>
    <row r="7288" spans="1:3" x14ac:dyDescent="0.25">
      <c r="A7288" s="59"/>
      <c r="C7288" s="58"/>
    </row>
    <row r="7289" spans="1:3" x14ac:dyDescent="0.25">
      <c r="C7289" s="58"/>
    </row>
    <row r="7290" spans="1:3" x14ac:dyDescent="0.25">
      <c r="C7290" s="58"/>
    </row>
    <row r="7291" spans="1:3" x14ac:dyDescent="0.25">
      <c r="C7291" s="58"/>
    </row>
    <row r="7292" spans="1:3" x14ac:dyDescent="0.25">
      <c r="C7292" s="58"/>
    </row>
    <row r="7293" spans="1:3" x14ac:dyDescent="0.25">
      <c r="C7293" s="58"/>
    </row>
    <row r="7294" spans="1:3" x14ac:dyDescent="0.25">
      <c r="C7294" s="58"/>
    </row>
    <row r="7295" spans="1:3" x14ac:dyDescent="0.25">
      <c r="C7295" s="58"/>
    </row>
    <row r="7296" spans="1:3" x14ac:dyDescent="0.25">
      <c r="C7296" s="58"/>
    </row>
    <row r="7297" spans="1:3" x14ac:dyDescent="0.25">
      <c r="C7297" s="58"/>
    </row>
    <row r="7298" spans="1:3" x14ac:dyDescent="0.25">
      <c r="C7298" s="58"/>
    </row>
    <row r="7299" spans="1:3" x14ac:dyDescent="0.25">
      <c r="C7299" s="58"/>
    </row>
    <row r="7300" spans="1:3" x14ac:dyDescent="0.25">
      <c r="C7300" s="58"/>
    </row>
    <row r="7301" spans="1:3" x14ac:dyDescent="0.25">
      <c r="C7301" s="58"/>
    </row>
    <row r="7302" spans="1:3" x14ac:dyDescent="0.25">
      <c r="C7302" s="58"/>
    </row>
    <row r="7303" spans="1:3" x14ac:dyDescent="0.25">
      <c r="C7303" s="58"/>
    </row>
    <row r="7304" spans="1:3" x14ac:dyDescent="0.25">
      <c r="C7304" s="58"/>
    </row>
    <row r="7305" spans="1:3" x14ac:dyDescent="0.25">
      <c r="C7305" s="58"/>
    </row>
    <row r="7306" spans="1:3" x14ac:dyDescent="0.25">
      <c r="C7306" s="58"/>
    </row>
    <row r="7307" spans="1:3" x14ac:dyDescent="0.25">
      <c r="A7307" s="59"/>
      <c r="C7307" s="58"/>
    </row>
    <row r="7308" spans="1:3" x14ac:dyDescent="0.25">
      <c r="C7308" s="58"/>
    </row>
    <row r="7309" spans="1:3" x14ac:dyDescent="0.25">
      <c r="C7309" s="58"/>
    </row>
    <row r="7310" spans="1:3" x14ac:dyDescent="0.25">
      <c r="C7310" s="58"/>
    </row>
    <row r="7311" spans="1:3" x14ac:dyDescent="0.25">
      <c r="C7311" s="58"/>
    </row>
    <row r="7312" spans="1:3" x14ac:dyDescent="0.25">
      <c r="C7312" s="58"/>
    </row>
    <row r="7313" spans="1:3" x14ac:dyDescent="0.25">
      <c r="C7313" s="58"/>
    </row>
    <row r="7314" spans="1:3" x14ac:dyDescent="0.25">
      <c r="C7314" s="58"/>
    </row>
    <row r="7315" spans="1:3" x14ac:dyDescent="0.25">
      <c r="C7315" s="58"/>
    </row>
    <row r="7316" spans="1:3" x14ac:dyDescent="0.25">
      <c r="C7316" s="58"/>
    </row>
    <row r="7317" spans="1:3" x14ac:dyDescent="0.25">
      <c r="C7317" s="58"/>
    </row>
    <row r="7318" spans="1:3" x14ac:dyDescent="0.25">
      <c r="C7318" s="58"/>
    </row>
    <row r="7319" spans="1:3" x14ac:dyDescent="0.25">
      <c r="C7319" s="58"/>
    </row>
    <row r="7320" spans="1:3" x14ac:dyDescent="0.25">
      <c r="C7320" s="58"/>
    </row>
    <row r="7321" spans="1:3" x14ac:dyDescent="0.25">
      <c r="C7321" s="58"/>
    </row>
    <row r="7322" spans="1:3" x14ac:dyDescent="0.25">
      <c r="C7322" s="58"/>
    </row>
    <row r="7323" spans="1:3" x14ac:dyDescent="0.25">
      <c r="C7323" s="58"/>
    </row>
    <row r="7324" spans="1:3" x14ac:dyDescent="0.25">
      <c r="C7324" s="58"/>
    </row>
    <row r="7325" spans="1:3" x14ac:dyDescent="0.25">
      <c r="C7325" s="58"/>
    </row>
    <row r="7326" spans="1:3" x14ac:dyDescent="0.25">
      <c r="A7326" s="59"/>
      <c r="C7326" s="58"/>
    </row>
    <row r="7327" spans="1:3" x14ac:dyDescent="0.25">
      <c r="C7327" s="58"/>
    </row>
    <row r="7328" spans="1:3" x14ac:dyDescent="0.25">
      <c r="C7328" s="58"/>
    </row>
    <row r="7329" spans="3:3" x14ac:dyDescent="0.25">
      <c r="C7329" s="58"/>
    </row>
    <row r="7330" spans="3:3" x14ac:dyDescent="0.25">
      <c r="C7330" s="58"/>
    </row>
    <row r="7331" spans="3:3" x14ac:dyDescent="0.25">
      <c r="C7331" s="58"/>
    </row>
    <row r="7332" spans="3:3" x14ac:dyDescent="0.25">
      <c r="C7332" s="58"/>
    </row>
    <row r="7333" spans="3:3" x14ac:dyDescent="0.25">
      <c r="C7333" s="58"/>
    </row>
    <row r="7334" spans="3:3" x14ac:dyDescent="0.25">
      <c r="C7334" s="58"/>
    </row>
    <row r="7335" spans="3:3" x14ac:dyDescent="0.25">
      <c r="C7335" s="58"/>
    </row>
    <row r="7336" spans="3:3" x14ac:dyDescent="0.25">
      <c r="C7336" s="58"/>
    </row>
    <row r="7337" spans="3:3" x14ac:dyDescent="0.25">
      <c r="C7337" s="58"/>
    </row>
    <row r="7338" spans="3:3" x14ac:dyDescent="0.25">
      <c r="C7338" s="58"/>
    </row>
    <row r="7339" spans="3:3" x14ac:dyDescent="0.25">
      <c r="C7339" s="58"/>
    </row>
    <row r="7340" spans="3:3" x14ac:dyDescent="0.25">
      <c r="C7340" s="58"/>
    </row>
    <row r="7341" spans="3:3" x14ac:dyDescent="0.25">
      <c r="C7341" s="58"/>
    </row>
    <row r="7342" spans="3:3" x14ac:dyDescent="0.25">
      <c r="C7342" s="58"/>
    </row>
    <row r="7343" spans="3:3" x14ac:dyDescent="0.25">
      <c r="C7343" s="58"/>
    </row>
    <row r="7344" spans="3:3" x14ac:dyDescent="0.25">
      <c r="C7344" s="58"/>
    </row>
    <row r="7345" spans="1:3" x14ac:dyDescent="0.25">
      <c r="A7345" s="59"/>
      <c r="C7345" s="58"/>
    </row>
    <row r="7346" spans="1:3" x14ac:dyDescent="0.25">
      <c r="C7346" s="58"/>
    </row>
    <row r="7347" spans="1:3" x14ac:dyDescent="0.25">
      <c r="C7347" s="58"/>
    </row>
    <row r="7348" spans="1:3" x14ac:dyDescent="0.25">
      <c r="C7348" s="58"/>
    </row>
    <row r="7349" spans="1:3" x14ac:dyDescent="0.25">
      <c r="C7349" s="58"/>
    </row>
    <row r="7350" spans="1:3" x14ac:dyDescent="0.25">
      <c r="C7350" s="58"/>
    </row>
    <row r="7351" spans="1:3" x14ac:dyDescent="0.25">
      <c r="C7351" s="58"/>
    </row>
    <row r="7352" spans="1:3" x14ac:dyDescent="0.25">
      <c r="C7352" s="58"/>
    </row>
    <row r="7353" spans="1:3" x14ac:dyDescent="0.25">
      <c r="C7353" s="58"/>
    </row>
    <row r="7354" spans="1:3" x14ac:dyDescent="0.25">
      <c r="C7354" s="58"/>
    </row>
    <row r="7355" spans="1:3" x14ac:dyDescent="0.25">
      <c r="C7355" s="58"/>
    </row>
    <row r="7356" spans="1:3" x14ac:dyDescent="0.25">
      <c r="C7356" s="58"/>
    </row>
    <row r="7357" spans="1:3" x14ac:dyDescent="0.25">
      <c r="C7357" s="58"/>
    </row>
    <row r="7358" spans="1:3" x14ac:dyDescent="0.25">
      <c r="C7358" s="58"/>
    </row>
    <row r="7359" spans="1:3" x14ac:dyDescent="0.25">
      <c r="C7359" s="58"/>
    </row>
    <row r="7360" spans="1:3" x14ac:dyDescent="0.25">
      <c r="C7360" s="58"/>
    </row>
    <row r="7361" spans="1:3" x14ac:dyDescent="0.25">
      <c r="C7361" s="58"/>
    </row>
    <row r="7362" spans="1:3" x14ac:dyDescent="0.25">
      <c r="C7362" s="58"/>
    </row>
    <row r="7363" spans="1:3" x14ac:dyDescent="0.25">
      <c r="C7363" s="58"/>
    </row>
    <row r="7364" spans="1:3" x14ac:dyDescent="0.25">
      <c r="A7364" s="59"/>
      <c r="C7364" s="58"/>
    </row>
    <row r="7365" spans="1:3" x14ac:dyDescent="0.25">
      <c r="C7365" s="58"/>
    </row>
    <row r="7366" spans="1:3" x14ac:dyDescent="0.25">
      <c r="C7366" s="58"/>
    </row>
    <row r="7367" spans="1:3" x14ac:dyDescent="0.25">
      <c r="C7367" s="58"/>
    </row>
    <row r="7368" spans="1:3" x14ac:dyDescent="0.25">
      <c r="C7368" s="58"/>
    </row>
    <row r="7369" spans="1:3" x14ac:dyDescent="0.25">
      <c r="C7369" s="58"/>
    </row>
    <row r="7370" spans="1:3" x14ac:dyDescent="0.25">
      <c r="C7370" s="58"/>
    </row>
    <row r="7371" spans="1:3" x14ac:dyDescent="0.25">
      <c r="C7371" s="58"/>
    </row>
    <row r="7372" spans="1:3" x14ac:dyDescent="0.25">
      <c r="C7372" s="58"/>
    </row>
    <row r="7373" spans="1:3" x14ac:dyDescent="0.25">
      <c r="C7373" s="58"/>
    </row>
    <row r="7374" spans="1:3" x14ac:dyDescent="0.25">
      <c r="C7374" s="58"/>
    </row>
    <row r="7375" spans="1:3" x14ac:dyDescent="0.25">
      <c r="C7375" s="58"/>
    </row>
    <row r="7376" spans="1:3" x14ac:dyDescent="0.25">
      <c r="C7376" s="58"/>
    </row>
    <row r="7377" spans="1:3" x14ac:dyDescent="0.25">
      <c r="C7377" s="58"/>
    </row>
    <row r="7378" spans="1:3" x14ac:dyDescent="0.25">
      <c r="C7378" s="58"/>
    </row>
    <row r="7379" spans="1:3" x14ac:dyDescent="0.25">
      <c r="C7379" s="58"/>
    </row>
    <row r="7380" spans="1:3" x14ac:dyDescent="0.25">
      <c r="C7380" s="58"/>
    </row>
    <row r="7381" spans="1:3" x14ac:dyDescent="0.25">
      <c r="C7381" s="58"/>
    </row>
    <row r="7382" spans="1:3" x14ac:dyDescent="0.25">
      <c r="C7382" s="58"/>
    </row>
    <row r="7383" spans="1:3" x14ac:dyDescent="0.25">
      <c r="A7383" s="59"/>
      <c r="C7383" s="58"/>
    </row>
    <row r="7384" spans="1:3" x14ac:dyDescent="0.25">
      <c r="C7384" s="58"/>
    </row>
    <row r="7385" spans="1:3" x14ac:dyDescent="0.25">
      <c r="C7385" s="58"/>
    </row>
    <row r="7386" spans="1:3" x14ac:dyDescent="0.25">
      <c r="C7386" s="58"/>
    </row>
    <row r="7387" spans="1:3" x14ac:dyDescent="0.25">
      <c r="C7387" s="58"/>
    </row>
    <row r="7388" spans="1:3" x14ac:dyDescent="0.25">
      <c r="C7388" s="58"/>
    </row>
    <row r="7389" spans="1:3" x14ac:dyDescent="0.25">
      <c r="C7389" s="58"/>
    </row>
    <row r="7390" spans="1:3" x14ac:dyDescent="0.25">
      <c r="C7390" s="58"/>
    </row>
    <row r="7391" spans="1:3" x14ac:dyDescent="0.25">
      <c r="C7391" s="58"/>
    </row>
    <row r="7392" spans="1:3" x14ac:dyDescent="0.25">
      <c r="C7392" s="58"/>
    </row>
    <row r="7393" spans="1:3" x14ac:dyDescent="0.25">
      <c r="C7393" s="58"/>
    </row>
    <row r="7394" spans="1:3" x14ac:dyDescent="0.25">
      <c r="C7394" s="58"/>
    </row>
    <row r="7395" spans="1:3" x14ac:dyDescent="0.25">
      <c r="C7395" s="58"/>
    </row>
    <row r="7396" spans="1:3" x14ac:dyDescent="0.25">
      <c r="C7396" s="58"/>
    </row>
    <row r="7397" spans="1:3" x14ac:dyDescent="0.25">
      <c r="C7397" s="58"/>
    </row>
    <row r="7398" spans="1:3" x14ac:dyDescent="0.25">
      <c r="C7398" s="58"/>
    </row>
    <row r="7399" spans="1:3" x14ac:dyDescent="0.25">
      <c r="C7399" s="58"/>
    </row>
    <row r="7400" spans="1:3" x14ac:dyDescent="0.25">
      <c r="C7400" s="58"/>
    </row>
    <row r="7401" spans="1:3" x14ac:dyDescent="0.25">
      <c r="C7401" s="58"/>
    </row>
    <row r="7402" spans="1:3" x14ac:dyDescent="0.25">
      <c r="A7402" s="59"/>
      <c r="C7402" s="58"/>
    </row>
    <row r="7403" spans="1:3" x14ac:dyDescent="0.25">
      <c r="C7403" s="58"/>
    </row>
    <row r="7404" spans="1:3" x14ac:dyDescent="0.25">
      <c r="C7404" s="58"/>
    </row>
    <row r="7405" spans="1:3" x14ac:dyDescent="0.25">
      <c r="C7405" s="58"/>
    </row>
    <row r="7406" spans="1:3" x14ac:dyDescent="0.25">
      <c r="C7406" s="58"/>
    </row>
    <row r="7407" spans="1:3" x14ac:dyDescent="0.25">
      <c r="C7407" s="58"/>
    </row>
    <row r="7408" spans="1:3" x14ac:dyDescent="0.25">
      <c r="C7408" s="58"/>
    </row>
    <row r="7409" spans="1:3" x14ac:dyDescent="0.25">
      <c r="C7409" s="58"/>
    </row>
    <row r="7410" spans="1:3" x14ac:dyDescent="0.25">
      <c r="C7410" s="58"/>
    </row>
    <row r="7411" spans="1:3" x14ac:dyDescent="0.25">
      <c r="C7411" s="58"/>
    </row>
    <row r="7412" spans="1:3" x14ac:dyDescent="0.25">
      <c r="C7412" s="58"/>
    </row>
    <row r="7413" spans="1:3" x14ac:dyDescent="0.25">
      <c r="C7413" s="58"/>
    </row>
    <row r="7414" spans="1:3" x14ac:dyDescent="0.25">
      <c r="C7414" s="58"/>
    </row>
    <row r="7415" spans="1:3" x14ac:dyDescent="0.25">
      <c r="C7415" s="58"/>
    </row>
    <row r="7416" spans="1:3" x14ac:dyDescent="0.25">
      <c r="C7416" s="58"/>
    </row>
    <row r="7417" spans="1:3" x14ac:dyDescent="0.25">
      <c r="C7417" s="58"/>
    </row>
    <row r="7418" spans="1:3" x14ac:dyDescent="0.25">
      <c r="C7418" s="58"/>
    </row>
    <row r="7419" spans="1:3" x14ac:dyDescent="0.25">
      <c r="C7419" s="58"/>
    </row>
    <row r="7420" spans="1:3" x14ac:dyDescent="0.25">
      <c r="C7420" s="58"/>
    </row>
    <row r="7421" spans="1:3" x14ac:dyDescent="0.25">
      <c r="A7421" s="59"/>
      <c r="C7421" s="58"/>
    </row>
    <row r="7422" spans="1:3" x14ac:dyDescent="0.25">
      <c r="C7422" s="58"/>
    </row>
    <row r="7423" spans="1:3" x14ac:dyDescent="0.25">
      <c r="C7423" s="58"/>
    </row>
    <row r="7424" spans="1:3" x14ac:dyDescent="0.25">
      <c r="C7424" s="58"/>
    </row>
    <row r="7425" spans="1:3" x14ac:dyDescent="0.25">
      <c r="C7425" s="58"/>
    </row>
    <row r="7426" spans="1:3" x14ac:dyDescent="0.25">
      <c r="C7426" s="58"/>
    </row>
    <row r="7427" spans="1:3" x14ac:dyDescent="0.25">
      <c r="C7427" s="58"/>
    </row>
    <row r="7428" spans="1:3" x14ac:dyDescent="0.25">
      <c r="C7428" s="58"/>
    </row>
    <row r="7429" spans="1:3" x14ac:dyDescent="0.25">
      <c r="C7429" s="58"/>
    </row>
    <row r="7430" spans="1:3" x14ac:dyDescent="0.25">
      <c r="C7430" s="58"/>
    </row>
    <row r="7431" spans="1:3" x14ac:dyDescent="0.25">
      <c r="C7431" s="58"/>
    </row>
    <row r="7432" spans="1:3" x14ac:dyDescent="0.25">
      <c r="C7432" s="58"/>
    </row>
    <row r="7433" spans="1:3" x14ac:dyDescent="0.25">
      <c r="C7433" s="58"/>
    </row>
    <row r="7434" spans="1:3" x14ac:dyDescent="0.25">
      <c r="C7434" s="58"/>
    </row>
    <row r="7435" spans="1:3" x14ac:dyDescent="0.25">
      <c r="C7435" s="58"/>
    </row>
    <row r="7436" spans="1:3" x14ac:dyDescent="0.25">
      <c r="C7436" s="58"/>
    </row>
    <row r="7437" spans="1:3" x14ac:dyDescent="0.25">
      <c r="C7437" s="58"/>
    </row>
    <row r="7438" spans="1:3" x14ac:dyDescent="0.25">
      <c r="C7438" s="58"/>
    </row>
    <row r="7439" spans="1:3" x14ac:dyDescent="0.25">
      <c r="C7439" s="58"/>
    </row>
    <row r="7440" spans="1:3" x14ac:dyDescent="0.25">
      <c r="A7440" s="59"/>
      <c r="C7440" s="58"/>
    </row>
    <row r="7441" spans="3:3" x14ac:dyDescent="0.25">
      <c r="C7441" s="58"/>
    </row>
    <row r="7442" spans="3:3" x14ac:dyDescent="0.25">
      <c r="C7442" s="58"/>
    </row>
    <row r="7443" spans="3:3" x14ac:dyDescent="0.25">
      <c r="C7443" s="58"/>
    </row>
    <row r="7444" spans="3:3" x14ac:dyDescent="0.25">
      <c r="C7444" s="58"/>
    </row>
    <row r="7445" spans="3:3" x14ac:dyDescent="0.25">
      <c r="C7445" s="58"/>
    </row>
    <row r="7446" spans="3:3" x14ac:dyDescent="0.25">
      <c r="C7446" s="58"/>
    </row>
    <row r="7447" spans="3:3" x14ac:dyDescent="0.25">
      <c r="C7447" s="58"/>
    </row>
    <row r="7448" spans="3:3" x14ac:dyDescent="0.25">
      <c r="C7448" s="58"/>
    </row>
    <row r="7449" spans="3:3" x14ac:dyDescent="0.25">
      <c r="C7449" s="58"/>
    </row>
    <row r="7450" spans="3:3" x14ac:dyDescent="0.25">
      <c r="C7450" s="58"/>
    </row>
    <row r="7451" spans="3:3" x14ac:dyDescent="0.25">
      <c r="C7451" s="58"/>
    </row>
    <row r="7452" spans="3:3" x14ac:dyDescent="0.25">
      <c r="C7452" s="58"/>
    </row>
    <row r="7453" spans="3:3" x14ac:dyDescent="0.25">
      <c r="C7453" s="58"/>
    </row>
    <row r="7454" spans="3:3" x14ac:dyDescent="0.25">
      <c r="C7454" s="58"/>
    </row>
    <row r="7455" spans="3:3" x14ac:dyDescent="0.25">
      <c r="C7455" s="58"/>
    </row>
    <row r="7456" spans="3:3" x14ac:dyDescent="0.25">
      <c r="C7456" s="58"/>
    </row>
    <row r="7457" spans="1:3" x14ac:dyDescent="0.25">
      <c r="C7457" s="58"/>
    </row>
    <row r="7458" spans="1:3" x14ac:dyDescent="0.25">
      <c r="C7458" s="58"/>
    </row>
    <row r="7459" spans="1:3" x14ac:dyDescent="0.25">
      <c r="A7459" s="59"/>
      <c r="C7459" s="58"/>
    </row>
    <row r="7460" spans="1:3" x14ac:dyDescent="0.25">
      <c r="C7460" s="58"/>
    </row>
    <row r="7461" spans="1:3" x14ac:dyDescent="0.25">
      <c r="C7461" s="58"/>
    </row>
    <row r="7462" spans="1:3" x14ac:dyDescent="0.25">
      <c r="C7462" s="58"/>
    </row>
    <row r="7463" spans="1:3" x14ac:dyDescent="0.25">
      <c r="C7463" s="58"/>
    </row>
    <row r="7464" spans="1:3" x14ac:dyDescent="0.25">
      <c r="C7464" s="58"/>
    </row>
    <row r="7465" spans="1:3" x14ac:dyDescent="0.25">
      <c r="C7465" s="58"/>
    </row>
    <row r="7466" spans="1:3" x14ac:dyDescent="0.25">
      <c r="C7466" s="58"/>
    </row>
    <row r="7467" spans="1:3" x14ac:dyDescent="0.25">
      <c r="C7467" s="58"/>
    </row>
    <row r="7468" spans="1:3" x14ac:dyDescent="0.25">
      <c r="C7468" s="58"/>
    </row>
    <row r="7469" spans="1:3" x14ac:dyDescent="0.25">
      <c r="C7469" s="58"/>
    </row>
    <row r="7470" spans="1:3" x14ac:dyDescent="0.25">
      <c r="C7470" s="58"/>
    </row>
    <row r="7471" spans="1:3" x14ac:dyDescent="0.25">
      <c r="C7471" s="58"/>
    </row>
    <row r="7472" spans="1:3" x14ac:dyDescent="0.25">
      <c r="C7472" s="58"/>
    </row>
    <row r="7473" spans="1:3" x14ac:dyDescent="0.25">
      <c r="C7473" s="58"/>
    </row>
    <row r="7474" spans="1:3" x14ac:dyDescent="0.25">
      <c r="C7474" s="58"/>
    </row>
    <row r="7475" spans="1:3" x14ac:dyDescent="0.25">
      <c r="C7475" s="58"/>
    </row>
    <row r="7476" spans="1:3" x14ac:dyDescent="0.25">
      <c r="C7476" s="58"/>
    </row>
    <row r="7477" spans="1:3" x14ac:dyDescent="0.25">
      <c r="C7477" s="58"/>
    </row>
    <row r="7478" spans="1:3" x14ac:dyDescent="0.25">
      <c r="A7478" s="59"/>
      <c r="C7478" s="58"/>
    </row>
    <row r="7479" spans="1:3" x14ac:dyDescent="0.25">
      <c r="C7479" s="58"/>
    </row>
    <row r="7480" spans="1:3" x14ac:dyDescent="0.25">
      <c r="C7480" s="58"/>
    </row>
    <row r="7481" spans="1:3" x14ac:dyDescent="0.25">
      <c r="C7481" s="58"/>
    </row>
    <row r="7482" spans="1:3" x14ac:dyDescent="0.25">
      <c r="C7482" s="58"/>
    </row>
    <row r="7483" spans="1:3" x14ac:dyDescent="0.25">
      <c r="C7483" s="58"/>
    </row>
    <row r="7484" spans="1:3" x14ac:dyDescent="0.25">
      <c r="C7484" s="58"/>
    </row>
    <row r="7485" spans="1:3" x14ac:dyDescent="0.25">
      <c r="C7485" s="58"/>
    </row>
    <row r="7486" spans="1:3" x14ac:dyDescent="0.25">
      <c r="C7486" s="58"/>
    </row>
    <row r="7487" spans="1:3" x14ac:dyDescent="0.25">
      <c r="C7487" s="58"/>
    </row>
    <row r="7488" spans="1:3" x14ac:dyDescent="0.25">
      <c r="C7488" s="58"/>
    </row>
    <row r="7489" spans="1:3" x14ac:dyDescent="0.25">
      <c r="C7489" s="58"/>
    </row>
    <row r="7490" spans="1:3" x14ac:dyDescent="0.25">
      <c r="C7490" s="58"/>
    </row>
    <row r="7491" spans="1:3" x14ac:dyDescent="0.25">
      <c r="C7491" s="58"/>
    </row>
    <row r="7492" spans="1:3" x14ac:dyDescent="0.25">
      <c r="C7492" s="58"/>
    </row>
    <row r="7493" spans="1:3" x14ac:dyDescent="0.25">
      <c r="C7493" s="58"/>
    </row>
    <row r="7494" spans="1:3" x14ac:dyDescent="0.25">
      <c r="C7494" s="58"/>
    </row>
    <row r="7495" spans="1:3" x14ac:dyDescent="0.25">
      <c r="C7495" s="58"/>
    </row>
    <row r="7496" spans="1:3" x14ac:dyDescent="0.25">
      <c r="C7496" s="58"/>
    </row>
    <row r="7497" spans="1:3" x14ac:dyDescent="0.25">
      <c r="A7497" s="59"/>
      <c r="C7497" s="58"/>
    </row>
    <row r="7498" spans="1:3" x14ac:dyDescent="0.25">
      <c r="C7498" s="58"/>
    </row>
    <row r="7499" spans="1:3" x14ac:dyDescent="0.25">
      <c r="C7499" s="58"/>
    </row>
    <row r="7500" spans="1:3" x14ac:dyDescent="0.25">
      <c r="C7500" s="58"/>
    </row>
    <row r="7501" spans="1:3" x14ac:dyDescent="0.25">
      <c r="C7501" s="58"/>
    </row>
    <row r="7502" spans="1:3" x14ac:dyDescent="0.25">
      <c r="C7502" s="58"/>
    </row>
    <row r="7503" spans="1:3" x14ac:dyDescent="0.25">
      <c r="C7503" s="58"/>
    </row>
    <row r="7504" spans="1:3" x14ac:dyDescent="0.25">
      <c r="C7504" s="58"/>
    </row>
    <row r="7505" spans="1:3" x14ac:dyDescent="0.25">
      <c r="C7505" s="58"/>
    </row>
    <row r="7506" spans="1:3" x14ac:dyDescent="0.25">
      <c r="C7506" s="58"/>
    </row>
    <row r="7507" spans="1:3" x14ac:dyDescent="0.25">
      <c r="C7507" s="58"/>
    </row>
    <row r="7508" spans="1:3" x14ac:dyDescent="0.25">
      <c r="C7508" s="58"/>
    </row>
    <row r="7509" spans="1:3" x14ac:dyDescent="0.25">
      <c r="C7509" s="58"/>
    </row>
    <row r="7510" spans="1:3" x14ac:dyDescent="0.25">
      <c r="C7510" s="58"/>
    </row>
    <row r="7511" spans="1:3" x14ac:dyDescent="0.25">
      <c r="C7511" s="58"/>
    </row>
    <row r="7512" spans="1:3" x14ac:dyDescent="0.25">
      <c r="C7512" s="58"/>
    </row>
    <row r="7513" spans="1:3" x14ac:dyDescent="0.25">
      <c r="C7513" s="58"/>
    </row>
    <row r="7514" spans="1:3" x14ac:dyDescent="0.25">
      <c r="C7514" s="58"/>
    </row>
    <row r="7515" spans="1:3" x14ac:dyDescent="0.25">
      <c r="C7515" s="58"/>
    </row>
    <row r="7516" spans="1:3" x14ac:dyDescent="0.25">
      <c r="A7516" s="59"/>
      <c r="C7516" s="58"/>
    </row>
    <row r="7517" spans="1:3" x14ac:dyDescent="0.25">
      <c r="C7517" s="58"/>
    </row>
    <row r="7518" spans="1:3" x14ac:dyDescent="0.25">
      <c r="C7518" s="58"/>
    </row>
    <row r="7519" spans="1:3" x14ac:dyDescent="0.25">
      <c r="C7519" s="58"/>
    </row>
    <row r="7520" spans="1:3" x14ac:dyDescent="0.25">
      <c r="C7520" s="58"/>
    </row>
    <row r="7521" spans="1:3" x14ac:dyDescent="0.25">
      <c r="C7521" s="58"/>
    </row>
    <row r="7522" spans="1:3" x14ac:dyDescent="0.25">
      <c r="C7522" s="58"/>
    </row>
    <row r="7523" spans="1:3" x14ac:dyDescent="0.25">
      <c r="C7523" s="58"/>
    </row>
    <row r="7524" spans="1:3" x14ac:dyDescent="0.25">
      <c r="C7524" s="58"/>
    </row>
    <row r="7525" spans="1:3" x14ac:dyDescent="0.25">
      <c r="C7525" s="58"/>
    </row>
    <row r="7526" spans="1:3" x14ac:dyDescent="0.25">
      <c r="C7526" s="58"/>
    </row>
    <row r="7527" spans="1:3" x14ac:dyDescent="0.25">
      <c r="C7527" s="58"/>
    </row>
    <row r="7528" spans="1:3" x14ac:dyDescent="0.25">
      <c r="C7528" s="58"/>
    </row>
    <row r="7529" spans="1:3" x14ac:dyDescent="0.25">
      <c r="C7529" s="58"/>
    </row>
    <row r="7530" spans="1:3" x14ac:dyDescent="0.25">
      <c r="C7530" s="58"/>
    </row>
    <row r="7531" spans="1:3" x14ac:dyDescent="0.25">
      <c r="C7531" s="58"/>
    </row>
    <row r="7532" spans="1:3" x14ac:dyDescent="0.25">
      <c r="C7532" s="58"/>
    </row>
    <row r="7533" spans="1:3" x14ac:dyDescent="0.25">
      <c r="C7533" s="58"/>
    </row>
    <row r="7534" spans="1:3" x14ac:dyDescent="0.25">
      <c r="C7534" s="58"/>
    </row>
    <row r="7535" spans="1:3" x14ac:dyDescent="0.25">
      <c r="A7535" s="59"/>
      <c r="C7535" s="58"/>
    </row>
    <row r="7536" spans="1:3" x14ac:dyDescent="0.25">
      <c r="C7536" s="58"/>
    </row>
    <row r="7537" spans="3:3" x14ac:dyDescent="0.25">
      <c r="C7537" s="58"/>
    </row>
    <row r="7538" spans="3:3" x14ac:dyDescent="0.25">
      <c r="C7538" s="58"/>
    </row>
    <row r="7539" spans="3:3" x14ac:dyDescent="0.25">
      <c r="C7539" s="58"/>
    </row>
    <row r="7540" spans="3:3" x14ac:dyDescent="0.25">
      <c r="C7540" s="58"/>
    </row>
    <row r="7541" spans="3:3" x14ac:dyDescent="0.25">
      <c r="C7541" s="58"/>
    </row>
    <row r="7542" spans="3:3" x14ac:dyDescent="0.25">
      <c r="C7542" s="58"/>
    </row>
    <row r="7543" spans="3:3" x14ac:dyDescent="0.25">
      <c r="C7543" s="58"/>
    </row>
    <row r="7544" spans="3:3" x14ac:dyDescent="0.25">
      <c r="C7544" s="58"/>
    </row>
    <row r="7545" spans="3:3" x14ac:dyDescent="0.25">
      <c r="C7545" s="58"/>
    </row>
    <row r="7546" spans="3:3" x14ac:dyDescent="0.25">
      <c r="C7546" s="58"/>
    </row>
    <row r="7547" spans="3:3" x14ac:dyDescent="0.25">
      <c r="C7547" s="58"/>
    </row>
    <row r="7548" spans="3:3" x14ac:dyDescent="0.25">
      <c r="C7548" s="58"/>
    </row>
    <row r="7549" spans="3:3" x14ac:dyDescent="0.25">
      <c r="C7549" s="58"/>
    </row>
    <row r="7550" spans="3:3" x14ac:dyDescent="0.25">
      <c r="C7550" s="58"/>
    </row>
    <row r="7551" spans="3:3" x14ac:dyDescent="0.25">
      <c r="C7551" s="58"/>
    </row>
    <row r="7552" spans="3:3" x14ac:dyDescent="0.25">
      <c r="C7552" s="58"/>
    </row>
    <row r="7553" spans="1:3" x14ac:dyDescent="0.25">
      <c r="C7553" s="58"/>
    </row>
    <row r="7554" spans="1:3" x14ac:dyDescent="0.25">
      <c r="A7554" s="59"/>
      <c r="C7554" s="58"/>
    </row>
    <row r="7555" spans="1:3" x14ac:dyDescent="0.25">
      <c r="C7555" s="58"/>
    </row>
    <row r="7556" spans="1:3" x14ac:dyDescent="0.25">
      <c r="C7556" s="58"/>
    </row>
    <row r="7557" spans="1:3" x14ac:dyDescent="0.25">
      <c r="C7557" s="58"/>
    </row>
    <row r="7558" spans="1:3" x14ac:dyDescent="0.25">
      <c r="C7558" s="58"/>
    </row>
    <row r="7559" spans="1:3" x14ac:dyDescent="0.25">
      <c r="C7559" s="58"/>
    </row>
    <row r="7560" spans="1:3" x14ac:dyDescent="0.25">
      <c r="C7560" s="58"/>
    </row>
    <row r="7561" spans="1:3" x14ac:dyDescent="0.25">
      <c r="C7561" s="58"/>
    </row>
    <row r="7562" spans="1:3" x14ac:dyDescent="0.25">
      <c r="C7562" s="58"/>
    </row>
    <row r="7563" spans="1:3" x14ac:dyDescent="0.25">
      <c r="C7563" s="58"/>
    </row>
    <row r="7564" spans="1:3" x14ac:dyDescent="0.25">
      <c r="C7564" s="58"/>
    </row>
    <row r="7565" spans="1:3" x14ac:dyDescent="0.25">
      <c r="C7565" s="58"/>
    </row>
    <row r="7566" spans="1:3" x14ac:dyDescent="0.25">
      <c r="C7566" s="58"/>
    </row>
    <row r="7567" spans="1:3" x14ac:dyDescent="0.25">
      <c r="C7567" s="58"/>
    </row>
    <row r="7568" spans="1:3" x14ac:dyDescent="0.25">
      <c r="C7568" s="58"/>
    </row>
    <row r="7569" spans="1:3" x14ac:dyDescent="0.25">
      <c r="C7569" s="58"/>
    </row>
    <row r="7570" spans="1:3" x14ac:dyDescent="0.25">
      <c r="C7570" s="58"/>
    </row>
    <row r="7571" spans="1:3" x14ac:dyDescent="0.25">
      <c r="C7571" s="58"/>
    </row>
    <row r="7572" spans="1:3" x14ac:dyDescent="0.25">
      <c r="C7572" s="58"/>
    </row>
    <row r="7573" spans="1:3" x14ac:dyDescent="0.25">
      <c r="A7573" s="59"/>
      <c r="C7573" s="58"/>
    </row>
    <row r="7574" spans="1:3" x14ac:dyDescent="0.25">
      <c r="C7574" s="58"/>
    </row>
    <row r="7575" spans="1:3" x14ac:dyDescent="0.25">
      <c r="C7575" s="58"/>
    </row>
    <row r="7576" spans="1:3" x14ac:dyDescent="0.25">
      <c r="C7576" s="58"/>
    </row>
    <row r="7577" spans="1:3" x14ac:dyDescent="0.25">
      <c r="C7577" s="58"/>
    </row>
    <row r="7578" spans="1:3" x14ac:dyDescent="0.25">
      <c r="C7578" s="58"/>
    </row>
    <row r="7579" spans="1:3" x14ac:dyDescent="0.25">
      <c r="C7579" s="58"/>
    </row>
    <row r="7580" spans="1:3" x14ac:dyDescent="0.25">
      <c r="C7580" s="58"/>
    </row>
    <row r="7581" spans="1:3" x14ac:dyDescent="0.25">
      <c r="C7581" s="58"/>
    </row>
    <row r="7582" spans="1:3" x14ac:dyDescent="0.25">
      <c r="C7582" s="58"/>
    </row>
    <row r="7583" spans="1:3" x14ac:dyDescent="0.25">
      <c r="C7583" s="58"/>
    </row>
    <row r="7584" spans="1:3" x14ac:dyDescent="0.25">
      <c r="C7584" s="58"/>
    </row>
    <row r="7585" spans="1:3" x14ac:dyDescent="0.25">
      <c r="C7585" s="58"/>
    </row>
    <row r="7586" spans="1:3" x14ac:dyDescent="0.25">
      <c r="C7586" s="58"/>
    </row>
    <row r="7587" spans="1:3" x14ac:dyDescent="0.25">
      <c r="C7587" s="58"/>
    </row>
    <row r="7588" spans="1:3" x14ac:dyDescent="0.25">
      <c r="C7588" s="58"/>
    </row>
    <row r="7589" spans="1:3" x14ac:dyDescent="0.25">
      <c r="C7589" s="58"/>
    </row>
    <row r="7590" spans="1:3" x14ac:dyDescent="0.25">
      <c r="C7590" s="58"/>
    </row>
    <row r="7591" spans="1:3" x14ac:dyDescent="0.25">
      <c r="C7591" s="58"/>
    </row>
    <row r="7592" spans="1:3" x14ac:dyDescent="0.25">
      <c r="A7592" s="59"/>
      <c r="C7592" s="58"/>
    </row>
    <row r="7593" spans="1:3" x14ac:dyDescent="0.25">
      <c r="C7593" s="58"/>
    </row>
    <row r="7594" spans="1:3" x14ac:dyDescent="0.25">
      <c r="C7594" s="58"/>
    </row>
    <row r="7595" spans="1:3" x14ac:dyDescent="0.25">
      <c r="C7595" s="58"/>
    </row>
    <row r="7596" spans="1:3" x14ac:dyDescent="0.25">
      <c r="C7596" s="58"/>
    </row>
    <row r="7597" spans="1:3" x14ac:dyDescent="0.25">
      <c r="C7597" s="58"/>
    </row>
    <row r="7598" spans="1:3" x14ac:dyDescent="0.25">
      <c r="C7598" s="58"/>
    </row>
    <row r="7599" spans="1:3" x14ac:dyDescent="0.25">
      <c r="C7599" s="58"/>
    </row>
    <row r="7600" spans="1:3" x14ac:dyDescent="0.25">
      <c r="C7600" s="58"/>
    </row>
    <row r="7601" spans="1:3" x14ac:dyDescent="0.25">
      <c r="C7601" s="58"/>
    </row>
    <row r="7602" spans="1:3" x14ac:dyDescent="0.25">
      <c r="C7602" s="58"/>
    </row>
    <row r="7603" spans="1:3" x14ac:dyDescent="0.25">
      <c r="C7603" s="58"/>
    </row>
    <row r="7604" spans="1:3" x14ac:dyDescent="0.25">
      <c r="C7604" s="58"/>
    </row>
    <row r="7605" spans="1:3" x14ac:dyDescent="0.25">
      <c r="C7605" s="58"/>
    </row>
    <row r="7606" spans="1:3" x14ac:dyDescent="0.25">
      <c r="C7606" s="58"/>
    </row>
    <row r="7607" spans="1:3" x14ac:dyDescent="0.25">
      <c r="C7607" s="58"/>
    </row>
    <row r="7608" spans="1:3" x14ac:dyDescent="0.25">
      <c r="C7608" s="58"/>
    </row>
    <row r="7609" spans="1:3" x14ac:dyDescent="0.25">
      <c r="C7609" s="58"/>
    </row>
    <row r="7610" spans="1:3" x14ac:dyDescent="0.25">
      <c r="C7610" s="58"/>
    </row>
    <row r="7611" spans="1:3" x14ac:dyDescent="0.25">
      <c r="A7611" s="59"/>
      <c r="C7611" s="58"/>
    </row>
    <row r="7612" spans="1:3" x14ac:dyDescent="0.25">
      <c r="C7612" s="58"/>
    </row>
    <row r="7613" spans="1:3" x14ac:dyDescent="0.25">
      <c r="C7613" s="58"/>
    </row>
    <row r="7614" spans="1:3" x14ac:dyDescent="0.25">
      <c r="C7614" s="58"/>
    </row>
    <row r="7615" spans="1:3" x14ac:dyDescent="0.25">
      <c r="C7615" s="58"/>
    </row>
    <row r="7616" spans="1:3" x14ac:dyDescent="0.25">
      <c r="C7616" s="58"/>
    </row>
    <row r="7617" spans="1:3" x14ac:dyDescent="0.25">
      <c r="C7617" s="58"/>
    </row>
    <row r="7618" spans="1:3" x14ac:dyDescent="0.25">
      <c r="C7618" s="58"/>
    </row>
    <row r="7619" spans="1:3" x14ac:dyDescent="0.25">
      <c r="C7619" s="58"/>
    </row>
    <row r="7620" spans="1:3" x14ac:dyDescent="0.25">
      <c r="C7620" s="58"/>
    </row>
    <row r="7621" spans="1:3" x14ac:dyDescent="0.25">
      <c r="C7621" s="58"/>
    </row>
    <row r="7622" spans="1:3" x14ac:dyDescent="0.25">
      <c r="C7622" s="58"/>
    </row>
    <row r="7623" spans="1:3" x14ac:dyDescent="0.25">
      <c r="C7623" s="58"/>
    </row>
    <row r="7624" spans="1:3" x14ac:dyDescent="0.25">
      <c r="C7624" s="58"/>
    </row>
    <row r="7625" spans="1:3" x14ac:dyDescent="0.25">
      <c r="C7625" s="58"/>
    </row>
    <row r="7626" spans="1:3" x14ac:dyDescent="0.25">
      <c r="C7626" s="58"/>
    </row>
    <row r="7627" spans="1:3" x14ac:dyDescent="0.25">
      <c r="C7627" s="58"/>
    </row>
    <row r="7628" spans="1:3" x14ac:dyDescent="0.25">
      <c r="C7628" s="58"/>
    </row>
    <row r="7629" spans="1:3" x14ac:dyDescent="0.25">
      <c r="C7629" s="58"/>
    </row>
    <row r="7630" spans="1:3" x14ac:dyDescent="0.25">
      <c r="A7630" s="59"/>
      <c r="C7630" s="58"/>
    </row>
    <row r="7631" spans="1:3" x14ac:dyDescent="0.25">
      <c r="C7631" s="58"/>
    </row>
    <row r="7632" spans="1:3" x14ac:dyDescent="0.25">
      <c r="C7632" s="58"/>
    </row>
    <row r="7633" spans="3:3" x14ac:dyDescent="0.25">
      <c r="C7633" s="58"/>
    </row>
    <row r="7634" spans="3:3" x14ac:dyDescent="0.25">
      <c r="C7634" s="58"/>
    </row>
    <row r="7635" spans="3:3" x14ac:dyDescent="0.25">
      <c r="C7635" s="58"/>
    </row>
    <row r="7636" spans="3:3" x14ac:dyDescent="0.25">
      <c r="C7636" s="58"/>
    </row>
    <row r="7637" spans="3:3" x14ac:dyDescent="0.25">
      <c r="C7637" s="58"/>
    </row>
    <row r="7638" spans="3:3" x14ac:dyDescent="0.25">
      <c r="C7638" s="58"/>
    </row>
    <row r="7639" spans="3:3" x14ac:dyDescent="0.25">
      <c r="C7639" s="58"/>
    </row>
    <row r="7640" spans="3:3" x14ac:dyDescent="0.25">
      <c r="C7640" s="58"/>
    </row>
    <row r="7641" spans="3:3" x14ac:dyDescent="0.25">
      <c r="C7641" s="58"/>
    </row>
    <row r="7642" spans="3:3" x14ac:dyDescent="0.25">
      <c r="C7642" s="58"/>
    </row>
    <row r="7643" spans="3:3" x14ac:dyDescent="0.25">
      <c r="C7643" s="58"/>
    </row>
    <row r="7644" spans="3:3" x14ac:dyDescent="0.25">
      <c r="C7644" s="58"/>
    </row>
    <row r="7645" spans="3:3" x14ac:dyDescent="0.25">
      <c r="C7645" s="58"/>
    </row>
    <row r="7646" spans="3:3" x14ac:dyDescent="0.25">
      <c r="C7646" s="58"/>
    </row>
    <row r="7647" spans="3:3" x14ac:dyDescent="0.25">
      <c r="C7647" s="58"/>
    </row>
    <row r="7648" spans="3:3" x14ac:dyDescent="0.25">
      <c r="C7648" s="58"/>
    </row>
    <row r="7649" spans="1:3" x14ac:dyDescent="0.25">
      <c r="A7649" s="59"/>
      <c r="C7649" s="58"/>
    </row>
    <row r="7650" spans="1:3" x14ac:dyDescent="0.25">
      <c r="C7650" s="58"/>
    </row>
    <row r="7651" spans="1:3" x14ac:dyDescent="0.25">
      <c r="C7651" s="58"/>
    </row>
    <row r="7652" spans="1:3" x14ac:dyDescent="0.25">
      <c r="C7652" s="58"/>
    </row>
    <row r="7653" spans="1:3" x14ac:dyDescent="0.25">
      <c r="C7653" s="58"/>
    </row>
    <row r="7654" spans="1:3" x14ac:dyDescent="0.25">
      <c r="C7654" s="58"/>
    </row>
    <row r="7655" spans="1:3" x14ac:dyDescent="0.25">
      <c r="C7655" s="58"/>
    </row>
    <row r="7656" spans="1:3" x14ac:dyDescent="0.25">
      <c r="C7656" s="58"/>
    </row>
    <row r="7657" spans="1:3" x14ac:dyDescent="0.25">
      <c r="C7657" s="58"/>
    </row>
    <row r="7658" spans="1:3" x14ac:dyDescent="0.25">
      <c r="C7658" s="58"/>
    </row>
    <row r="7659" spans="1:3" x14ac:dyDescent="0.25">
      <c r="C7659" s="58"/>
    </row>
    <row r="7660" spans="1:3" x14ac:dyDescent="0.25">
      <c r="C7660" s="58"/>
    </row>
    <row r="7661" spans="1:3" x14ac:dyDescent="0.25">
      <c r="C7661" s="58"/>
    </row>
    <row r="7662" spans="1:3" x14ac:dyDescent="0.25">
      <c r="C7662" s="58"/>
    </row>
    <row r="7663" spans="1:3" x14ac:dyDescent="0.25">
      <c r="C7663" s="58"/>
    </row>
    <row r="7664" spans="1:3" x14ac:dyDescent="0.25">
      <c r="C7664" s="58"/>
    </row>
    <row r="7665" spans="1:3" x14ac:dyDescent="0.25">
      <c r="C7665" s="58"/>
    </row>
    <row r="7666" spans="1:3" x14ac:dyDescent="0.25">
      <c r="C7666" s="58"/>
    </row>
    <row r="7667" spans="1:3" x14ac:dyDescent="0.25">
      <c r="C7667" s="58"/>
    </row>
    <row r="7668" spans="1:3" x14ac:dyDescent="0.25">
      <c r="A7668" s="59"/>
      <c r="C7668" s="58"/>
    </row>
    <row r="7669" spans="1:3" x14ac:dyDescent="0.25">
      <c r="C7669" s="58"/>
    </row>
    <row r="7670" spans="1:3" x14ac:dyDescent="0.25">
      <c r="C7670" s="58"/>
    </row>
    <row r="7671" spans="1:3" x14ac:dyDescent="0.25">
      <c r="C7671" s="58"/>
    </row>
    <row r="7672" spans="1:3" x14ac:dyDescent="0.25">
      <c r="C7672" s="58"/>
    </row>
    <row r="7673" spans="1:3" x14ac:dyDescent="0.25">
      <c r="C7673" s="58"/>
    </row>
    <row r="7674" spans="1:3" x14ac:dyDescent="0.25">
      <c r="C7674" s="58"/>
    </row>
    <row r="7675" spans="1:3" x14ac:dyDescent="0.25">
      <c r="C7675" s="58"/>
    </row>
    <row r="7676" spans="1:3" x14ac:dyDescent="0.25">
      <c r="C7676" s="58"/>
    </row>
    <row r="7677" spans="1:3" x14ac:dyDescent="0.25">
      <c r="C7677" s="58"/>
    </row>
    <row r="7678" spans="1:3" x14ac:dyDescent="0.25">
      <c r="C7678" s="58"/>
    </row>
    <row r="7679" spans="1:3" x14ac:dyDescent="0.25">
      <c r="C7679" s="58"/>
    </row>
    <row r="7680" spans="1:3" x14ac:dyDescent="0.25">
      <c r="C7680" s="58"/>
    </row>
    <row r="7681" spans="1:3" x14ac:dyDescent="0.25">
      <c r="C7681" s="58"/>
    </row>
    <row r="7682" spans="1:3" x14ac:dyDescent="0.25">
      <c r="C7682" s="58"/>
    </row>
    <row r="7683" spans="1:3" x14ac:dyDescent="0.25">
      <c r="C7683" s="58"/>
    </row>
    <row r="7684" spans="1:3" x14ac:dyDescent="0.25">
      <c r="C7684" s="58"/>
    </row>
    <row r="7685" spans="1:3" x14ac:dyDescent="0.25">
      <c r="C7685" s="58"/>
    </row>
    <row r="7686" spans="1:3" x14ac:dyDescent="0.25">
      <c r="C7686" s="58"/>
    </row>
    <row r="7687" spans="1:3" x14ac:dyDescent="0.25">
      <c r="A7687" s="59"/>
      <c r="C7687" s="58"/>
    </row>
    <row r="7688" spans="1:3" x14ac:dyDescent="0.25">
      <c r="C7688" s="58"/>
    </row>
    <row r="7689" spans="1:3" x14ac:dyDescent="0.25">
      <c r="C7689" s="58"/>
    </row>
    <row r="7690" spans="1:3" x14ac:dyDescent="0.25">
      <c r="C7690" s="58"/>
    </row>
    <row r="7691" spans="1:3" x14ac:dyDescent="0.25">
      <c r="C7691" s="58"/>
    </row>
    <row r="7692" spans="1:3" x14ac:dyDescent="0.25">
      <c r="C7692" s="58"/>
    </row>
    <row r="7693" spans="1:3" x14ac:dyDescent="0.25">
      <c r="C7693" s="58"/>
    </row>
    <row r="7694" spans="1:3" x14ac:dyDescent="0.25">
      <c r="C7694" s="58"/>
    </row>
    <row r="7695" spans="1:3" x14ac:dyDescent="0.25">
      <c r="C7695" s="58"/>
    </row>
    <row r="7696" spans="1:3" x14ac:dyDescent="0.25">
      <c r="C7696" s="58"/>
    </row>
    <row r="7697" spans="1:3" x14ac:dyDescent="0.25">
      <c r="C7697" s="58"/>
    </row>
    <row r="7698" spans="1:3" x14ac:dyDescent="0.25">
      <c r="C7698" s="58"/>
    </row>
    <row r="7699" spans="1:3" x14ac:dyDescent="0.25">
      <c r="C7699" s="58"/>
    </row>
    <row r="7700" spans="1:3" x14ac:dyDescent="0.25">
      <c r="C7700" s="58"/>
    </row>
    <row r="7701" spans="1:3" x14ac:dyDescent="0.25">
      <c r="C7701" s="58"/>
    </row>
    <row r="7702" spans="1:3" x14ac:dyDescent="0.25">
      <c r="C7702" s="58"/>
    </row>
    <row r="7703" spans="1:3" x14ac:dyDescent="0.25">
      <c r="C7703" s="58"/>
    </row>
    <row r="7704" spans="1:3" x14ac:dyDescent="0.25">
      <c r="C7704" s="58"/>
    </row>
    <row r="7705" spans="1:3" x14ac:dyDescent="0.25">
      <c r="C7705" s="58"/>
    </row>
    <row r="7706" spans="1:3" x14ac:dyDescent="0.25">
      <c r="A7706" s="59"/>
      <c r="C7706" s="58"/>
    </row>
    <row r="7707" spans="1:3" x14ac:dyDescent="0.25">
      <c r="C7707" s="58"/>
    </row>
    <row r="7708" spans="1:3" x14ac:dyDescent="0.25">
      <c r="C7708" s="58"/>
    </row>
    <row r="7709" spans="1:3" x14ac:dyDescent="0.25">
      <c r="C7709" s="58"/>
    </row>
    <row r="7710" spans="1:3" x14ac:dyDescent="0.25">
      <c r="C7710" s="58"/>
    </row>
    <row r="7711" spans="1:3" x14ac:dyDescent="0.25">
      <c r="C7711" s="58"/>
    </row>
    <row r="7712" spans="1:3" x14ac:dyDescent="0.25">
      <c r="C7712" s="58"/>
    </row>
    <row r="7713" spans="1:3" x14ac:dyDescent="0.25">
      <c r="C7713" s="58"/>
    </row>
    <row r="7714" spans="1:3" x14ac:dyDescent="0.25">
      <c r="C7714" s="58"/>
    </row>
    <row r="7715" spans="1:3" x14ac:dyDescent="0.25">
      <c r="C7715" s="58"/>
    </row>
    <row r="7716" spans="1:3" x14ac:dyDescent="0.25">
      <c r="C7716" s="58"/>
    </row>
    <row r="7717" spans="1:3" x14ac:dyDescent="0.25">
      <c r="C7717" s="58"/>
    </row>
    <row r="7718" spans="1:3" x14ac:dyDescent="0.25">
      <c r="C7718" s="58"/>
    </row>
    <row r="7719" spans="1:3" x14ac:dyDescent="0.25">
      <c r="C7719" s="58"/>
    </row>
    <row r="7720" spans="1:3" x14ac:dyDescent="0.25">
      <c r="C7720" s="58"/>
    </row>
    <row r="7721" spans="1:3" x14ac:dyDescent="0.25">
      <c r="C7721" s="58"/>
    </row>
    <row r="7722" spans="1:3" x14ac:dyDescent="0.25">
      <c r="C7722" s="58"/>
    </row>
    <row r="7723" spans="1:3" x14ac:dyDescent="0.25">
      <c r="C7723" s="58"/>
    </row>
    <row r="7724" spans="1:3" x14ac:dyDescent="0.25">
      <c r="C7724" s="58"/>
    </row>
    <row r="7725" spans="1:3" x14ac:dyDescent="0.25">
      <c r="A7725" s="59"/>
      <c r="C7725" s="58"/>
    </row>
    <row r="7726" spans="1:3" x14ac:dyDescent="0.25">
      <c r="C7726" s="58"/>
    </row>
    <row r="7727" spans="1:3" x14ac:dyDescent="0.25">
      <c r="C7727" s="58"/>
    </row>
    <row r="7728" spans="1:3" x14ac:dyDescent="0.25">
      <c r="C7728" s="58"/>
    </row>
    <row r="7729" spans="1:3" x14ac:dyDescent="0.25">
      <c r="C7729" s="58"/>
    </row>
    <row r="7730" spans="1:3" x14ac:dyDescent="0.25">
      <c r="C7730" s="58"/>
    </row>
    <row r="7731" spans="1:3" x14ac:dyDescent="0.25">
      <c r="C7731" s="58"/>
    </row>
    <row r="7732" spans="1:3" x14ac:dyDescent="0.25">
      <c r="C7732" s="58"/>
    </row>
    <row r="7733" spans="1:3" x14ac:dyDescent="0.25">
      <c r="C7733" s="58"/>
    </row>
    <row r="7734" spans="1:3" x14ac:dyDescent="0.25">
      <c r="C7734" s="58"/>
    </row>
    <row r="7735" spans="1:3" x14ac:dyDescent="0.25">
      <c r="C7735" s="58"/>
    </row>
    <row r="7736" spans="1:3" x14ac:dyDescent="0.25">
      <c r="C7736" s="58"/>
    </row>
    <row r="7737" spans="1:3" x14ac:dyDescent="0.25">
      <c r="C7737" s="58"/>
    </row>
    <row r="7738" spans="1:3" x14ac:dyDescent="0.25">
      <c r="C7738" s="58"/>
    </row>
    <row r="7739" spans="1:3" x14ac:dyDescent="0.25">
      <c r="C7739" s="58"/>
    </row>
    <row r="7740" spans="1:3" x14ac:dyDescent="0.25">
      <c r="C7740" s="58"/>
    </row>
    <row r="7741" spans="1:3" x14ac:dyDescent="0.25">
      <c r="C7741" s="58"/>
    </row>
    <row r="7742" spans="1:3" x14ac:dyDescent="0.25">
      <c r="C7742" s="58"/>
    </row>
    <row r="7743" spans="1:3" x14ac:dyDescent="0.25">
      <c r="C7743" s="58"/>
    </row>
    <row r="7744" spans="1:3" x14ac:dyDescent="0.25">
      <c r="A7744" s="59"/>
      <c r="C7744" s="58"/>
    </row>
    <row r="7745" spans="3:3" x14ac:dyDescent="0.25">
      <c r="C7745" s="58"/>
    </row>
    <row r="7746" spans="3:3" x14ac:dyDescent="0.25">
      <c r="C7746" s="58"/>
    </row>
    <row r="7747" spans="3:3" x14ac:dyDescent="0.25">
      <c r="C7747" s="58"/>
    </row>
    <row r="7748" spans="3:3" x14ac:dyDescent="0.25">
      <c r="C7748" s="58"/>
    </row>
    <row r="7749" spans="3:3" x14ac:dyDescent="0.25">
      <c r="C7749" s="58"/>
    </row>
    <row r="7750" spans="3:3" x14ac:dyDescent="0.25">
      <c r="C7750" s="58"/>
    </row>
    <row r="7751" spans="3:3" x14ac:dyDescent="0.25">
      <c r="C7751" s="58"/>
    </row>
    <row r="7752" spans="3:3" x14ac:dyDescent="0.25">
      <c r="C7752" s="58"/>
    </row>
    <row r="7753" spans="3:3" x14ac:dyDescent="0.25">
      <c r="C7753" s="58"/>
    </row>
    <row r="7754" spans="3:3" x14ac:dyDescent="0.25">
      <c r="C7754" s="58"/>
    </row>
    <row r="7755" spans="3:3" x14ac:dyDescent="0.25">
      <c r="C7755" s="58"/>
    </row>
    <row r="7756" spans="3:3" x14ac:dyDescent="0.25">
      <c r="C7756" s="58"/>
    </row>
    <row r="7757" spans="3:3" x14ac:dyDescent="0.25">
      <c r="C7757" s="58"/>
    </row>
    <row r="7758" spans="3:3" x14ac:dyDescent="0.25">
      <c r="C7758" s="58"/>
    </row>
    <row r="7759" spans="3:3" x14ac:dyDescent="0.25">
      <c r="C7759" s="58"/>
    </row>
    <row r="7760" spans="3:3" x14ac:dyDescent="0.25">
      <c r="C7760" s="58"/>
    </row>
    <row r="7761" spans="1:3" x14ac:dyDescent="0.25">
      <c r="C7761" s="58"/>
    </row>
    <row r="7762" spans="1:3" x14ac:dyDescent="0.25">
      <c r="C7762" s="58"/>
    </row>
    <row r="7763" spans="1:3" x14ac:dyDescent="0.25">
      <c r="A7763" s="59"/>
      <c r="C7763" s="58"/>
    </row>
    <row r="7764" spans="1:3" x14ac:dyDescent="0.25">
      <c r="C7764" s="58"/>
    </row>
    <row r="7765" spans="1:3" x14ac:dyDescent="0.25">
      <c r="C7765" s="58"/>
    </row>
    <row r="7766" spans="1:3" x14ac:dyDescent="0.25">
      <c r="C7766" s="58"/>
    </row>
    <row r="7767" spans="1:3" x14ac:dyDescent="0.25">
      <c r="C7767" s="58"/>
    </row>
    <row r="7768" spans="1:3" x14ac:dyDescent="0.25">
      <c r="C7768" s="58"/>
    </row>
    <row r="7769" spans="1:3" x14ac:dyDescent="0.25">
      <c r="C7769" s="58"/>
    </row>
    <row r="7770" spans="1:3" x14ac:dyDescent="0.25">
      <c r="C7770" s="58"/>
    </row>
    <row r="7771" spans="1:3" x14ac:dyDescent="0.25">
      <c r="C7771" s="58"/>
    </row>
    <row r="7772" spans="1:3" x14ac:dyDescent="0.25">
      <c r="C7772" s="58"/>
    </row>
    <row r="7773" spans="1:3" x14ac:dyDescent="0.25">
      <c r="C7773" s="58"/>
    </row>
    <row r="7774" spans="1:3" x14ac:dyDescent="0.25">
      <c r="C7774" s="58"/>
    </row>
    <row r="7775" spans="1:3" x14ac:dyDescent="0.25">
      <c r="C7775" s="58"/>
    </row>
    <row r="7776" spans="1:3" x14ac:dyDescent="0.25">
      <c r="C7776" s="58"/>
    </row>
    <row r="7777" spans="1:3" x14ac:dyDescent="0.25">
      <c r="C7777" s="58"/>
    </row>
    <row r="7778" spans="1:3" x14ac:dyDescent="0.25">
      <c r="C7778" s="58"/>
    </row>
    <row r="7779" spans="1:3" x14ac:dyDescent="0.25">
      <c r="C7779" s="58"/>
    </row>
    <row r="7780" spans="1:3" x14ac:dyDescent="0.25">
      <c r="C7780" s="58"/>
    </row>
    <row r="7781" spans="1:3" x14ac:dyDescent="0.25">
      <c r="C7781" s="58"/>
    </row>
    <row r="7782" spans="1:3" x14ac:dyDescent="0.25">
      <c r="A7782" s="59"/>
      <c r="C7782" s="58"/>
    </row>
    <row r="7783" spans="1:3" x14ac:dyDescent="0.25">
      <c r="C7783" s="58"/>
    </row>
    <row r="7784" spans="1:3" x14ac:dyDescent="0.25">
      <c r="C7784" s="58"/>
    </row>
    <row r="7785" spans="1:3" x14ac:dyDescent="0.25">
      <c r="C7785" s="58"/>
    </row>
    <row r="7786" spans="1:3" x14ac:dyDescent="0.25">
      <c r="C7786" s="58"/>
    </row>
    <row r="7787" spans="1:3" x14ac:dyDescent="0.25">
      <c r="C7787" s="58"/>
    </row>
    <row r="7788" spans="1:3" x14ac:dyDescent="0.25">
      <c r="C7788" s="58"/>
    </row>
    <row r="7789" spans="1:3" x14ac:dyDescent="0.25">
      <c r="C7789" s="58"/>
    </row>
    <row r="7790" spans="1:3" x14ac:dyDescent="0.25">
      <c r="C7790" s="58"/>
    </row>
    <row r="7791" spans="1:3" x14ac:dyDescent="0.25">
      <c r="C7791" s="58"/>
    </row>
    <row r="7792" spans="1:3" x14ac:dyDescent="0.25">
      <c r="C7792" s="58"/>
    </row>
    <row r="7793" spans="1:3" x14ac:dyDescent="0.25">
      <c r="C7793" s="58"/>
    </row>
    <row r="7794" spans="1:3" x14ac:dyDescent="0.25">
      <c r="C7794" s="58"/>
    </row>
    <row r="7795" spans="1:3" x14ac:dyDescent="0.25">
      <c r="C7795" s="58"/>
    </row>
    <row r="7796" spans="1:3" x14ac:dyDescent="0.25">
      <c r="C7796" s="58"/>
    </row>
    <row r="7797" spans="1:3" x14ac:dyDescent="0.25">
      <c r="C7797" s="58"/>
    </row>
    <row r="7798" spans="1:3" x14ac:dyDescent="0.25">
      <c r="C7798" s="58"/>
    </row>
    <row r="7799" spans="1:3" x14ac:dyDescent="0.25">
      <c r="C7799" s="58"/>
    </row>
    <row r="7800" spans="1:3" x14ac:dyDescent="0.25">
      <c r="C7800" s="58"/>
    </row>
    <row r="7801" spans="1:3" x14ac:dyDescent="0.25">
      <c r="A7801" s="59"/>
      <c r="C7801" s="58"/>
    </row>
    <row r="7802" spans="1:3" x14ac:dyDescent="0.25">
      <c r="C7802" s="58"/>
    </row>
    <row r="7803" spans="1:3" x14ac:dyDescent="0.25">
      <c r="C7803" s="58"/>
    </row>
    <row r="7804" spans="1:3" x14ac:dyDescent="0.25">
      <c r="C7804" s="58"/>
    </row>
    <row r="7805" spans="1:3" x14ac:dyDescent="0.25">
      <c r="C7805" s="58"/>
    </row>
    <row r="7806" spans="1:3" x14ac:dyDescent="0.25">
      <c r="C7806" s="58"/>
    </row>
    <row r="7807" spans="1:3" x14ac:dyDescent="0.25">
      <c r="C7807" s="58"/>
    </row>
    <row r="7808" spans="1:3" x14ac:dyDescent="0.25">
      <c r="C7808" s="58"/>
    </row>
    <row r="7809" spans="1:3" x14ac:dyDescent="0.25">
      <c r="C7809" s="58"/>
    </row>
    <row r="7810" spans="1:3" x14ac:dyDescent="0.25">
      <c r="C7810" s="58"/>
    </row>
    <row r="7811" spans="1:3" x14ac:dyDescent="0.25">
      <c r="C7811" s="58"/>
    </row>
    <row r="7812" spans="1:3" x14ac:dyDescent="0.25">
      <c r="C7812" s="58"/>
    </row>
    <row r="7813" spans="1:3" x14ac:dyDescent="0.25">
      <c r="C7813" s="58"/>
    </row>
    <row r="7814" spans="1:3" x14ac:dyDescent="0.25">
      <c r="C7814" s="58"/>
    </row>
    <row r="7815" spans="1:3" x14ac:dyDescent="0.25">
      <c r="C7815" s="58"/>
    </row>
    <row r="7816" spans="1:3" x14ac:dyDescent="0.25">
      <c r="C7816" s="58"/>
    </row>
    <row r="7817" spans="1:3" x14ac:dyDescent="0.25">
      <c r="C7817" s="58"/>
    </row>
    <row r="7818" spans="1:3" x14ac:dyDescent="0.25">
      <c r="C7818" s="58"/>
    </row>
    <row r="7819" spans="1:3" x14ac:dyDescent="0.25">
      <c r="C7819" s="58"/>
    </row>
    <row r="7820" spans="1:3" x14ac:dyDescent="0.25">
      <c r="A7820" s="59"/>
      <c r="C7820" s="58"/>
    </row>
    <row r="7821" spans="1:3" x14ac:dyDescent="0.25">
      <c r="C7821" s="58"/>
    </row>
    <row r="7822" spans="1:3" x14ac:dyDescent="0.25">
      <c r="C7822" s="58"/>
    </row>
    <row r="7823" spans="1:3" x14ac:dyDescent="0.25">
      <c r="C7823" s="58"/>
    </row>
    <row r="7824" spans="1:3" x14ac:dyDescent="0.25">
      <c r="C7824" s="58"/>
    </row>
    <row r="7825" spans="1:3" x14ac:dyDescent="0.25">
      <c r="C7825" s="58"/>
    </row>
    <row r="7826" spans="1:3" x14ac:dyDescent="0.25">
      <c r="C7826" s="58"/>
    </row>
    <row r="7827" spans="1:3" x14ac:dyDescent="0.25">
      <c r="C7827" s="58"/>
    </row>
    <row r="7828" spans="1:3" x14ac:dyDescent="0.25">
      <c r="C7828" s="58"/>
    </row>
    <row r="7829" spans="1:3" x14ac:dyDescent="0.25">
      <c r="C7829" s="58"/>
    </row>
    <row r="7830" spans="1:3" x14ac:dyDescent="0.25">
      <c r="C7830" s="58"/>
    </row>
    <row r="7831" spans="1:3" x14ac:dyDescent="0.25">
      <c r="C7831" s="58"/>
    </row>
    <row r="7832" spans="1:3" x14ac:dyDescent="0.25">
      <c r="C7832" s="58"/>
    </row>
    <row r="7833" spans="1:3" x14ac:dyDescent="0.25">
      <c r="C7833" s="58"/>
    </row>
    <row r="7834" spans="1:3" x14ac:dyDescent="0.25">
      <c r="C7834" s="58"/>
    </row>
    <row r="7835" spans="1:3" x14ac:dyDescent="0.25">
      <c r="C7835" s="58"/>
    </row>
    <row r="7836" spans="1:3" x14ac:dyDescent="0.25">
      <c r="C7836" s="58"/>
    </row>
    <row r="7837" spans="1:3" x14ac:dyDescent="0.25">
      <c r="C7837" s="58"/>
    </row>
    <row r="7838" spans="1:3" x14ac:dyDescent="0.25">
      <c r="C7838" s="58"/>
    </row>
    <row r="7839" spans="1:3" x14ac:dyDescent="0.25">
      <c r="A7839" s="59"/>
      <c r="C7839" s="58"/>
    </row>
    <row r="7840" spans="1:3" x14ac:dyDescent="0.25">
      <c r="C7840" s="58"/>
    </row>
    <row r="7841" spans="3:3" x14ac:dyDescent="0.25">
      <c r="C7841" s="58"/>
    </row>
    <row r="7842" spans="3:3" x14ac:dyDescent="0.25">
      <c r="C7842" s="58"/>
    </row>
    <row r="7843" spans="3:3" x14ac:dyDescent="0.25">
      <c r="C7843" s="58"/>
    </row>
    <row r="7844" spans="3:3" x14ac:dyDescent="0.25">
      <c r="C7844" s="58"/>
    </row>
    <row r="7845" spans="3:3" x14ac:dyDescent="0.25">
      <c r="C7845" s="58"/>
    </row>
    <row r="7846" spans="3:3" x14ac:dyDescent="0.25">
      <c r="C7846" s="58"/>
    </row>
    <row r="7847" spans="3:3" x14ac:dyDescent="0.25">
      <c r="C7847" s="58"/>
    </row>
    <row r="7848" spans="3:3" x14ac:dyDescent="0.25">
      <c r="C7848" s="58"/>
    </row>
    <row r="7849" spans="3:3" x14ac:dyDescent="0.25">
      <c r="C7849" s="58"/>
    </row>
    <row r="7850" spans="3:3" x14ac:dyDescent="0.25">
      <c r="C7850" s="58"/>
    </row>
    <row r="7851" spans="3:3" x14ac:dyDescent="0.25">
      <c r="C7851" s="58"/>
    </row>
    <row r="7852" spans="3:3" x14ac:dyDescent="0.25">
      <c r="C7852" s="58"/>
    </row>
    <row r="7853" spans="3:3" x14ac:dyDescent="0.25">
      <c r="C7853" s="58"/>
    </row>
    <row r="7854" spans="3:3" x14ac:dyDescent="0.25">
      <c r="C7854" s="58"/>
    </row>
    <row r="7855" spans="3:3" x14ac:dyDescent="0.25">
      <c r="C7855" s="58"/>
    </row>
    <row r="7856" spans="3:3" x14ac:dyDescent="0.25">
      <c r="C7856" s="58"/>
    </row>
    <row r="7857" spans="1:3" x14ac:dyDescent="0.25">
      <c r="C7857" s="58"/>
    </row>
    <row r="7858" spans="1:3" x14ac:dyDescent="0.25">
      <c r="A7858" s="59"/>
      <c r="C7858" s="58"/>
    </row>
    <row r="7859" spans="1:3" x14ac:dyDescent="0.25">
      <c r="C7859" s="58"/>
    </row>
    <row r="7860" spans="1:3" x14ac:dyDescent="0.25">
      <c r="C7860" s="58"/>
    </row>
    <row r="7861" spans="1:3" x14ac:dyDescent="0.25">
      <c r="C7861" s="58"/>
    </row>
    <row r="7862" spans="1:3" x14ac:dyDescent="0.25">
      <c r="C7862" s="58"/>
    </row>
    <row r="7863" spans="1:3" x14ac:dyDescent="0.25">
      <c r="C7863" s="58"/>
    </row>
    <row r="7864" spans="1:3" x14ac:dyDescent="0.25">
      <c r="C7864" s="58"/>
    </row>
    <row r="7865" spans="1:3" x14ac:dyDescent="0.25">
      <c r="C7865" s="58"/>
    </row>
    <row r="7866" spans="1:3" x14ac:dyDescent="0.25">
      <c r="C7866" s="58"/>
    </row>
    <row r="7867" spans="1:3" x14ac:dyDescent="0.25">
      <c r="C7867" s="58"/>
    </row>
    <row r="7868" spans="1:3" x14ac:dyDescent="0.25">
      <c r="C7868" s="58"/>
    </row>
    <row r="7869" spans="1:3" x14ac:dyDescent="0.25">
      <c r="C7869" s="58"/>
    </row>
    <row r="7870" spans="1:3" x14ac:dyDescent="0.25">
      <c r="C7870" s="58"/>
    </row>
    <row r="7871" spans="1:3" x14ac:dyDescent="0.25">
      <c r="C7871" s="58"/>
    </row>
    <row r="7872" spans="1:3" x14ac:dyDescent="0.25">
      <c r="C7872" s="58"/>
    </row>
    <row r="7873" spans="1:3" x14ac:dyDescent="0.25">
      <c r="C7873" s="58"/>
    </row>
    <row r="7874" spans="1:3" x14ac:dyDescent="0.25">
      <c r="C7874" s="58"/>
    </row>
    <row r="7875" spans="1:3" x14ac:dyDescent="0.25">
      <c r="C7875" s="58"/>
    </row>
    <row r="7876" spans="1:3" x14ac:dyDescent="0.25">
      <c r="C7876" s="58"/>
    </row>
    <row r="7877" spans="1:3" x14ac:dyDescent="0.25">
      <c r="A7877" s="59"/>
      <c r="C7877" s="58"/>
    </row>
    <row r="7878" spans="1:3" x14ac:dyDescent="0.25">
      <c r="C7878" s="58"/>
    </row>
    <row r="7879" spans="1:3" x14ac:dyDescent="0.25">
      <c r="C7879" s="58"/>
    </row>
    <row r="7880" spans="1:3" x14ac:dyDescent="0.25">
      <c r="C7880" s="58"/>
    </row>
    <row r="7881" spans="1:3" x14ac:dyDescent="0.25">
      <c r="C7881" s="58"/>
    </row>
    <row r="7882" spans="1:3" x14ac:dyDescent="0.25">
      <c r="C7882" s="58"/>
    </row>
    <row r="7883" spans="1:3" x14ac:dyDescent="0.25">
      <c r="C7883" s="58"/>
    </row>
    <row r="7884" spans="1:3" x14ac:dyDescent="0.25">
      <c r="C7884" s="58"/>
    </row>
    <row r="7885" spans="1:3" x14ac:dyDescent="0.25">
      <c r="C7885" s="58"/>
    </row>
    <row r="7886" spans="1:3" x14ac:dyDescent="0.25">
      <c r="C7886" s="58"/>
    </row>
    <row r="7887" spans="1:3" x14ac:dyDescent="0.25">
      <c r="C7887" s="58"/>
    </row>
    <row r="7888" spans="1:3" x14ac:dyDescent="0.25">
      <c r="C7888" s="58"/>
    </row>
    <row r="7889" spans="1:3" x14ac:dyDescent="0.25">
      <c r="C7889" s="58"/>
    </row>
    <row r="7890" spans="1:3" x14ac:dyDescent="0.25">
      <c r="C7890" s="58"/>
    </row>
    <row r="7891" spans="1:3" x14ac:dyDescent="0.25">
      <c r="C7891" s="58"/>
    </row>
    <row r="7892" spans="1:3" x14ac:dyDescent="0.25">
      <c r="C7892" s="58"/>
    </row>
    <row r="7893" spans="1:3" x14ac:dyDescent="0.25">
      <c r="C7893" s="58"/>
    </row>
    <row r="7894" spans="1:3" x14ac:dyDescent="0.25">
      <c r="C7894" s="58"/>
    </row>
    <row r="7895" spans="1:3" x14ac:dyDescent="0.25">
      <c r="C7895" s="58"/>
    </row>
    <row r="7896" spans="1:3" x14ac:dyDescent="0.25">
      <c r="A7896" s="59"/>
      <c r="C7896" s="58"/>
    </row>
    <row r="7897" spans="1:3" x14ac:dyDescent="0.25">
      <c r="C7897" s="58"/>
    </row>
    <row r="7898" spans="1:3" x14ac:dyDescent="0.25">
      <c r="C7898" s="58"/>
    </row>
    <row r="7899" spans="1:3" x14ac:dyDescent="0.25">
      <c r="C7899" s="58"/>
    </row>
    <row r="7900" spans="1:3" x14ac:dyDescent="0.25">
      <c r="C7900" s="58"/>
    </row>
    <row r="7901" spans="1:3" x14ac:dyDescent="0.25">
      <c r="C7901" s="58"/>
    </row>
    <row r="7902" spans="1:3" x14ac:dyDescent="0.25">
      <c r="C7902" s="58"/>
    </row>
    <row r="7903" spans="1:3" x14ac:dyDescent="0.25">
      <c r="C7903" s="58"/>
    </row>
    <row r="7904" spans="1:3" x14ac:dyDescent="0.25">
      <c r="C7904" s="58"/>
    </row>
    <row r="7905" spans="1:3" x14ac:dyDescent="0.25">
      <c r="C7905" s="58"/>
    </row>
    <row r="7906" spans="1:3" x14ac:dyDescent="0.25">
      <c r="C7906" s="58"/>
    </row>
    <row r="7907" spans="1:3" x14ac:dyDescent="0.25">
      <c r="C7907" s="58"/>
    </row>
    <row r="7908" spans="1:3" x14ac:dyDescent="0.25">
      <c r="C7908" s="58"/>
    </row>
    <row r="7909" spans="1:3" x14ac:dyDescent="0.25">
      <c r="C7909" s="58"/>
    </row>
    <row r="7910" spans="1:3" x14ac:dyDescent="0.25">
      <c r="C7910" s="58"/>
    </row>
    <row r="7911" spans="1:3" x14ac:dyDescent="0.25">
      <c r="C7911" s="58"/>
    </row>
    <row r="7912" spans="1:3" x14ac:dyDescent="0.25">
      <c r="C7912" s="58"/>
    </row>
    <row r="7913" spans="1:3" x14ac:dyDescent="0.25">
      <c r="C7913" s="58"/>
    </row>
    <row r="7914" spans="1:3" x14ac:dyDescent="0.25">
      <c r="C7914" s="58"/>
    </row>
    <row r="7915" spans="1:3" x14ac:dyDescent="0.25">
      <c r="A7915" s="59"/>
      <c r="C7915" s="58"/>
    </row>
    <row r="7916" spans="1:3" x14ac:dyDescent="0.25">
      <c r="C7916" s="58"/>
    </row>
    <row r="7917" spans="1:3" x14ac:dyDescent="0.25">
      <c r="C7917" s="58"/>
    </row>
    <row r="7918" spans="1:3" x14ac:dyDescent="0.25">
      <c r="C7918" s="58"/>
    </row>
    <row r="7919" spans="1:3" x14ac:dyDescent="0.25">
      <c r="C7919" s="58"/>
    </row>
    <row r="7920" spans="1:3" x14ac:dyDescent="0.25">
      <c r="C7920" s="58"/>
    </row>
    <row r="7921" spans="1:3" x14ac:dyDescent="0.25">
      <c r="C7921" s="58"/>
    </row>
    <row r="7922" spans="1:3" x14ac:dyDescent="0.25">
      <c r="C7922" s="58"/>
    </row>
    <row r="7923" spans="1:3" x14ac:dyDescent="0.25">
      <c r="C7923" s="58"/>
    </row>
    <row r="7924" spans="1:3" x14ac:dyDescent="0.25">
      <c r="C7924" s="58"/>
    </row>
    <row r="7925" spans="1:3" x14ac:dyDescent="0.25">
      <c r="C7925" s="58"/>
    </row>
    <row r="7926" spans="1:3" x14ac:dyDescent="0.25">
      <c r="C7926" s="58"/>
    </row>
    <row r="7927" spans="1:3" x14ac:dyDescent="0.25">
      <c r="C7927" s="58"/>
    </row>
    <row r="7928" spans="1:3" x14ac:dyDescent="0.25">
      <c r="C7928" s="58"/>
    </row>
    <row r="7929" spans="1:3" x14ac:dyDescent="0.25">
      <c r="C7929" s="58"/>
    </row>
    <row r="7930" spans="1:3" x14ac:dyDescent="0.25">
      <c r="C7930" s="58"/>
    </row>
    <row r="7931" spans="1:3" x14ac:dyDescent="0.25">
      <c r="C7931" s="58"/>
    </row>
    <row r="7932" spans="1:3" x14ac:dyDescent="0.25">
      <c r="C7932" s="58"/>
    </row>
    <row r="7933" spans="1:3" x14ac:dyDescent="0.25">
      <c r="C7933" s="58"/>
    </row>
    <row r="7934" spans="1:3" x14ac:dyDescent="0.25">
      <c r="A7934" s="59"/>
      <c r="C7934" s="58"/>
    </row>
    <row r="7935" spans="1:3" x14ac:dyDescent="0.25">
      <c r="C7935" s="58"/>
    </row>
    <row r="7936" spans="1:3" x14ac:dyDescent="0.25">
      <c r="C7936" s="58"/>
    </row>
    <row r="7937" spans="3:3" x14ac:dyDescent="0.25">
      <c r="C7937" s="58"/>
    </row>
    <row r="7938" spans="3:3" x14ac:dyDescent="0.25">
      <c r="C7938" s="58"/>
    </row>
    <row r="7939" spans="3:3" x14ac:dyDescent="0.25">
      <c r="C7939" s="58"/>
    </row>
    <row r="7940" spans="3:3" x14ac:dyDescent="0.25">
      <c r="C7940" s="58"/>
    </row>
    <row r="7941" spans="3:3" x14ac:dyDescent="0.25">
      <c r="C7941" s="58"/>
    </row>
    <row r="7942" spans="3:3" x14ac:dyDescent="0.25">
      <c r="C7942" s="58"/>
    </row>
    <row r="7943" spans="3:3" x14ac:dyDescent="0.25">
      <c r="C7943" s="58"/>
    </row>
    <row r="7944" spans="3:3" x14ac:dyDescent="0.25">
      <c r="C7944" s="58"/>
    </row>
    <row r="7945" spans="3:3" x14ac:dyDescent="0.25">
      <c r="C7945" s="58"/>
    </row>
    <row r="7946" spans="3:3" x14ac:dyDescent="0.25">
      <c r="C7946" s="58"/>
    </row>
    <row r="7947" spans="3:3" x14ac:dyDescent="0.25">
      <c r="C7947" s="58"/>
    </row>
    <row r="7948" spans="3:3" x14ac:dyDescent="0.25">
      <c r="C7948" s="58"/>
    </row>
    <row r="7949" spans="3:3" x14ac:dyDescent="0.25">
      <c r="C7949" s="58"/>
    </row>
    <row r="7950" spans="3:3" x14ac:dyDescent="0.25">
      <c r="C7950" s="58"/>
    </row>
    <row r="7951" spans="3:3" x14ac:dyDescent="0.25">
      <c r="C7951" s="58"/>
    </row>
    <row r="7952" spans="3:3" x14ac:dyDescent="0.25">
      <c r="C7952" s="58"/>
    </row>
    <row r="7953" spans="1:3" x14ac:dyDescent="0.25">
      <c r="A7953" s="59"/>
      <c r="C7953" s="58"/>
    </row>
    <row r="7954" spans="1:3" x14ac:dyDescent="0.25">
      <c r="C7954" s="58"/>
    </row>
    <row r="7955" spans="1:3" x14ac:dyDescent="0.25">
      <c r="C7955" s="58"/>
    </row>
    <row r="7956" spans="1:3" x14ac:dyDescent="0.25">
      <c r="C7956" s="58"/>
    </row>
    <row r="7957" spans="1:3" x14ac:dyDescent="0.25">
      <c r="C7957" s="58"/>
    </row>
    <row r="7958" spans="1:3" x14ac:dyDescent="0.25">
      <c r="C7958" s="58"/>
    </row>
    <row r="7959" spans="1:3" x14ac:dyDescent="0.25">
      <c r="C7959" s="58"/>
    </row>
    <row r="7960" spans="1:3" x14ac:dyDescent="0.25">
      <c r="C7960" s="58"/>
    </row>
    <row r="7961" spans="1:3" x14ac:dyDescent="0.25">
      <c r="C7961" s="58"/>
    </row>
    <row r="7962" spans="1:3" x14ac:dyDescent="0.25">
      <c r="C7962" s="58"/>
    </row>
    <row r="7963" spans="1:3" x14ac:dyDescent="0.25">
      <c r="C7963" s="58"/>
    </row>
    <row r="7964" spans="1:3" x14ac:dyDescent="0.25">
      <c r="C7964" s="58"/>
    </row>
    <row r="7965" spans="1:3" x14ac:dyDescent="0.25">
      <c r="C7965" s="58"/>
    </row>
    <row r="7966" spans="1:3" x14ac:dyDescent="0.25">
      <c r="C7966" s="58"/>
    </row>
    <row r="7967" spans="1:3" x14ac:dyDescent="0.25">
      <c r="C7967" s="58"/>
    </row>
    <row r="7968" spans="1:3" x14ac:dyDescent="0.25">
      <c r="C7968" s="58"/>
    </row>
    <row r="7969" spans="1:3" x14ac:dyDescent="0.25">
      <c r="C7969" s="58"/>
    </row>
    <row r="7970" spans="1:3" x14ac:dyDescent="0.25">
      <c r="C7970" s="58"/>
    </row>
    <row r="7971" spans="1:3" x14ac:dyDescent="0.25">
      <c r="C7971" s="58"/>
    </row>
    <row r="7972" spans="1:3" x14ac:dyDescent="0.25">
      <c r="A7972" s="59"/>
      <c r="C7972" s="58"/>
    </row>
    <row r="7973" spans="1:3" x14ac:dyDescent="0.25">
      <c r="C7973" s="58"/>
    </row>
    <row r="7974" spans="1:3" x14ac:dyDescent="0.25">
      <c r="C7974" s="58"/>
    </row>
    <row r="7975" spans="1:3" x14ac:dyDescent="0.25">
      <c r="C7975" s="58"/>
    </row>
    <row r="7976" spans="1:3" x14ac:dyDescent="0.25">
      <c r="C7976" s="58"/>
    </row>
    <row r="7977" spans="1:3" x14ac:dyDescent="0.25">
      <c r="C7977" s="58"/>
    </row>
    <row r="7978" spans="1:3" x14ac:dyDescent="0.25">
      <c r="C7978" s="58"/>
    </row>
    <row r="7979" spans="1:3" x14ac:dyDescent="0.25">
      <c r="C7979" s="58"/>
    </row>
    <row r="7980" spans="1:3" x14ac:dyDescent="0.25">
      <c r="C7980" s="58"/>
    </row>
    <row r="7981" spans="1:3" x14ac:dyDescent="0.25">
      <c r="C7981" s="58"/>
    </row>
    <row r="7982" spans="1:3" x14ac:dyDescent="0.25">
      <c r="C7982" s="58"/>
    </row>
    <row r="7983" spans="1:3" x14ac:dyDescent="0.25">
      <c r="C7983" s="58"/>
    </row>
    <row r="7984" spans="1:3" x14ac:dyDescent="0.25">
      <c r="C7984" s="58"/>
    </row>
    <row r="7985" spans="1:3" x14ac:dyDescent="0.25">
      <c r="C7985" s="58"/>
    </row>
    <row r="7986" spans="1:3" x14ac:dyDescent="0.25">
      <c r="C7986" s="58"/>
    </row>
    <row r="7987" spans="1:3" x14ac:dyDescent="0.25">
      <c r="C7987" s="58"/>
    </row>
    <row r="7988" spans="1:3" x14ac:dyDescent="0.25">
      <c r="C7988" s="58"/>
    </row>
    <row r="7989" spans="1:3" x14ac:dyDescent="0.25">
      <c r="C7989" s="58"/>
    </row>
    <row r="7990" spans="1:3" x14ac:dyDescent="0.25">
      <c r="C7990" s="58"/>
    </row>
    <row r="7991" spans="1:3" x14ac:dyDescent="0.25">
      <c r="A7991" s="59"/>
      <c r="C7991" s="58"/>
    </row>
    <row r="7992" spans="1:3" x14ac:dyDescent="0.25">
      <c r="C7992" s="58"/>
    </row>
    <row r="7993" spans="1:3" x14ac:dyDescent="0.25">
      <c r="C7993" s="58"/>
    </row>
    <row r="7994" spans="1:3" x14ac:dyDescent="0.25">
      <c r="C7994" s="58"/>
    </row>
    <row r="7995" spans="1:3" x14ac:dyDescent="0.25">
      <c r="C7995" s="58"/>
    </row>
    <row r="7996" spans="1:3" x14ac:dyDescent="0.25">
      <c r="C7996" s="58"/>
    </row>
    <row r="7997" spans="1:3" x14ac:dyDescent="0.25">
      <c r="C7997" s="58"/>
    </row>
    <row r="7998" spans="1:3" x14ac:dyDescent="0.25">
      <c r="C7998" s="58"/>
    </row>
    <row r="7999" spans="1:3" x14ac:dyDescent="0.25">
      <c r="C7999" s="58"/>
    </row>
    <row r="8000" spans="1:3" x14ac:dyDescent="0.25">
      <c r="C8000" s="58"/>
    </row>
    <row r="8001" spans="1:3" x14ac:dyDescent="0.25">
      <c r="C8001" s="58"/>
    </row>
    <row r="8002" spans="1:3" x14ac:dyDescent="0.25">
      <c r="C8002" s="58"/>
    </row>
    <row r="8003" spans="1:3" x14ac:dyDescent="0.25">
      <c r="C8003" s="58"/>
    </row>
    <row r="8004" spans="1:3" x14ac:dyDescent="0.25">
      <c r="C8004" s="58"/>
    </row>
    <row r="8005" spans="1:3" x14ac:dyDescent="0.25">
      <c r="C8005" s="58"/>
    </row>
    <row r="8006" spans="1:3" x14ac:dyDescent="0.25">
      <c r="C8006" s="58"/>
    </row>
    <row r="8007" spans="1:3" x14ac:dyDescent="0.25">
      <c r="C8007" s="58"/>
    </row>
    <row r="8008" spans="1:3" x14ac:dyDescent="0.25">
      <c r="C8008" s="58"/>
    </row>
    <row r="8009" spans="1:3" x14ac:dyDescent="0.25">
      <c r="C8009" s="58"/>
    </row>
    <row r="8010" spans="1:3" x14ac:dyDescent="0.25">
      <c r="A8010" s="59"/>
      <c r="C8010" s="58"/>
    </row>
    <row r="8011" spans="1:3" x14ac:dyDescent="0.25">
      <c r="C8011" s="58"/>
    </row>
    <row r="8012" spans="1:3" x14ac:dyDescent="0.25">
      <c r="C8012" s="58"/>
    </row>
    <row r="8013" spans="1:3" x14ac:dyDescent="0.25">
      <c r="C8013" s="58"/>
    </row>
    <row r="8014" spans="1:3" x14ac:dyDescent="0.25">
      <c r="C8014" s="58"/>
    </row>
    <row r="8015" spans="1:3" x14ac:dyDescent="0.25">
      <c r="C8015" s="58"/>
    </row>
    <row r="8016" spans="1:3" x14ac:dyDescent="0.25">
      <c r="C8016" s="58"/>
    </row>
    <row r="8017" spans="1:3" x14ac:dyDescent="0.25">
      <c r="C8017" s="58"/>
    </row>
    <row r="8018" spans="1:3" x14ac:dyDescent="0.25">
      <c r="C8018" s="58"/>
    </row>
    <row r="8019" spans="1:3" x14ac:dyDescent="0.25">
      <c r="C8019" s="58"/>
    </row>
    <row r="8020" spans="1:3" x14ac:dyDescent="0.25">
      <c r="C8020" s="58"/>
    </row>
    <row r="8021" spans="1:3" x14ac:dyDescent="0.25">
      <c r="C8021" s="58"/>
    </row>
    <row r="8022" spans="1:3" x14ac:dyDescent="0.25">
      <c r="C8022" s="58"/>
    </row>
    <row r="8023" spans="1:3" x14ac:dyDescent="0.25">
      <c r="C8023" s="58"/>
    </row>
    <row r="8024" spans="1:3" x14ac:dyDescent="0.25">
      <c r="C8024" s="58"/>
    </row>
    <row r="8025" spans="1:3" x14ac:dyDescent="0.25">
      <c r="C8025" s="58"/>
    </row>
    <row r="8026" spans="1:3" x14ac:dyDescent="0.25">
      <c r="C8026" s="58"/>
    </row>
    <row r="8027" spans="1:3" x14ac:dyDescent="0.25">
      <c r="C8027" s="58"/>
    </row>
    <row r="8028" spans="1:3" x14ac:dyDescent="0.25">
      <c r="C8028" s="58"/>
    </row>
    <row r="8029" spans="1:3" x14ac:dyDescent="0.25">
      <c r="A8029" s="59"/>
      <c r="C8029" s="58"/>
    </row>
    <row r="8030" spans="1:3" x14ac:dyDescent="0.25">
      <c r="C8030" s="58"/>
    </row>
    <row r="8031" spans="1:3" x14ac:dyDescent="0.25">
      <c r="C8031" s="58"/>
    </row>
    <row r="8032" spans="1:3" x14ac:dyDescent="0.25">
      <c r="C8032" s="58"/>
    </row>
    <row r="8033" spans="1:3" x14ac:dyDescent="0.25">
      <c r="C8033" s="58"/>
    </row>
    <row r="8034" spans="1:3" x14ac:dyDescent="0.25">
      <c r="C8034" s="58"/>
    </row>
    <row r="8035" spans="1:3" x14ac:dyDescent="0.25">
      <c r="C8035" s="58"/>
    </row>
    <row r="8036" spans="1:3" x14ac:dyDescent="0.25">
      <c r="C8036" s="58"/>
    </row>
    <row r="8037" spans="1:3" x14ac:dyDescent="0.25">
      <c r="C8037" s="58"/>
    </row>
    <row r="8038" spans="1:3" x14ac:dyDescent="0.25">
      <c r="C8038" s="58"/>
    </row>
    <row r="8039" spans="1:3" x14ac:dyDescent="0.25">
      <c r="C8039" s="58"/>
    </row>
    <row r="8040" spans="1:3" x14ac:dyDescent="0.25">
      <c r="C8040" s="58"/>
    </row>
    <row r="8041" spans="1:3" x14ac:dyDescent="0.25">
      <c r="C8041" s="58"/>
    </row>
    <row r="8042" spans="1:3" x14ac:dyDescent="0.25">
      <c r="C8042" s="58"/>
    </row>
    <row r="8043" spans="1:3" x14ac:dyDescent="0.25">
      <c r="C8043" s="58"/>
    </row>
    <row r="8044" spans="1:3" x14ac:dyDescent="0.25">
      <c r="C8044" s="58"/>
    </row>
    <row r="8045" spans="1:3" x14ac:dyDescent="0.25">
      <c r="C8045" s="58"/>
    </row>
    <row r="8046" spans="1:3" x14ac:dyDescent="0.25">
      <c r="C8046" s="58"/>
    </row>
    <row r="8047" spans="1:3" x14ac:dyDescent="0.25">
      <c r="C8047" s="58"/>
    </row>
    <row r="8048" spans="1:3" x14ac:dyDescent="0.25">
      <c r="A8048" s="59"/>
      <c r="C8048" s="58"/>
    </row>
    <row r="8049" spans="3:3" x14ac:dyDescent="0.25">
      <c r="C8049" s="58"/>
    </row>
    <row r="8050" spans="3:3" x14ac:dyDescent="0.25">
      <c r="C8050" s="58"/>
    </row>
    <row r="8051" spans="3:3" x14ac:dyDescent="0.25">
      <c r="C8051" s="58"/>
    </row>
    <row r="8052" spans="3:3" x14ac:dyDescent="0.25">
      <c r="C8052" s="58"/>
    </row>
    <row r="8053" spans="3:3" x14ac:dyDescent="0.25">
      <c r="C8053" s="58"/>
    </row>
    <row r="8054" spans="3:3" x14ac:dyDescent="0.25">
      <c r="C8054" s="58"/>
    </row>
    <row r="8055" spans="3:3" x14ac:dyDescent="0.25">
      <c r="C8055" s="58"/>
    </row>
    <row r="8056" spans="3:3" x14ac:dyDescent="0.25">
      <c r="C8056" s="58"/>
    </row>
    <row r="8057" spans="3:3" x14ac:dyDescent="0.25">
      <c r="C8057" s="58"/>
    </row>
    <row r="8058" spans="3:3" x14ac:dyDescent="0.25">
      <c r="C8058" s="58"/>
    </row>
    <row r="8059" spans="3:3" x14ac:dyDescent="0.25">
      <c r="C8059" s="58"/>
    </row>
    <row r="8060" spans="3:3" x14ac:dyDescent="0.25">
      <c r="C8060" s="58"/>
    </row>
    <row r="8061" spans="3:3" x14ac:dyDescent="0.25">
      <c r="C8061" s="58"/>
    </row>
    <row r="8062" spans="3:3" x14ac:dyDescent="0.25">
      <c r="C8062" s="58"/>
    </row>
    <row r="8063" spans="3:3" x14ac:dyDescent="0.25">
      <c r="C8063" s="58"/>
    </row>
    <row r="8064" spans="3:3" x14ac:dyDescent="0.25">
      <c r="C8064" s="58"/>
    </row>
    <row r="8065" spans="1:3" x14ac:dyDescent="0.25">
      <c r="C8065" s="58"/>
    </row>
    <row r="8066" spans="1:3" x14ac:dyDescent="0.25">
      <c r="C8066" s="58"/>
    </row>
    <row r="8067" spans="1:3" x14ac:dyDescent="0.25">
      <c r="A8067" s="59"/>
      <c r="C8067" s="58"/>
    </row>
    <row r="8068" spans="1:3" x14ac:dyDescent="0.25">
      <c r="C8068" s="58"/>
    </row>
    <row r="8069" spans="1:3" x14ac:dyDescent="0.25">
      <c r="C8069" s="58"/>
    </row>
    <row r="8070" spans="1:3" x14ac:dyDescent="0.25">
      <c r="C8070" s="58"/>
    </row>
    <row r="8071" spans="1:3" x14ac:dyDescent="0.25">
      <c r="C8071" s="58"/>
    </row>
    <row r="8072" spans="1:3" x14ac:dyDescent="0.25">
      <c r="C8072" s="58"/>
    </row>
    <row r="8073" spans="1:3" x14ac:dyDescent="0.25">
      <c r="C8073" s="58"/>
    </row>
    <row r="8074" spans="1:3" x14ac:dyDescent="0.25">
      <c r="C8074" s="58"/>
    </row>
    <row r="8075" spans="1:3" x14ac:dyDescent="0.25">
      <c r="C8075" s="58"/>
    </row>
    <row r="8076" spans="1:3" x14ac:dyDescent="0.25">
      <c r="C8076" s="58"/>
    </row>
    <row r="8077" spans="1:3" x14ac:dyDescent="0.25">
      <c r="C8077" s="58"/>
    </row>
    <row r="8078" spans="1:3" x14ac:dyDescent="0.25">
      <c r="C8078" s="58"/>
    </row>
    <row r="8079" spans="1:3" x14ac:dyDescent="0.25">
      <c r="C8079" s="58"/>
    </row>
    <row r="8080" spans="1:3" x14ac:dyDescent="0.25">
      <c r="C8080" s="58"/>
    </row>
    <row r="8081" spans="1:3" x14ac:dyDescent="0.25">
      <c r="C8081" s="58"/>
    </row>
    <row r="8082" spans="1:3" x14ac:dyDescent="0.25">
      <c r="C8082" s="58"/>
    </row>
    <row r="8083" spans="1:3" x14ac:dyDescent="0.25">
      <c r="C8083" s="58"/>
    </row>
    <row r="8084" spans="1:3" x14ac:dyDescent="0.25">
      <c r="C8084" s="58"/>
    </row>
    <row r="8085" spans="1:3" x14ac:dyDescent="0.25">
      <c r="C8085" s="58"/>
    </row>
    <row r="8086" spans="1:3" x14ac:dyDescent="0.25">
      <c r="A8086" s="59"/>
      <c r="C8086" s="58"/>
    </row>
    <row r="8087" spans="1:3" x14ac:dyDescent="0.25">
      <c r="C8087" s="58"/>
    </row>
    <row r="8088" spans="1:3" x14ac:dyDescent="0.25">
      <c r="C8088" s="58"/>
    </row>
    <row r="8089" spans="1:3" x14ac:dyDescent="0.25">
      <c r="C8089" s="58"/>
    </row>
    <row r="8090" spans="1:3" x14ac:dyDescent="0.25">
      <c r="C8090" s="58"/>
    </row>
    <row r="8091" spans="1:3" x14ac:dyDescent="0.25">
      <c r="C8091" s="58"/>
    </row>
    <row r="8092" spans="1:3" x14ac:dyDescent="0.25">
      <c r="C8092" s="58"/>
    </row>
    <row r="8093" spans="1:3" x14ac:dyDescent="0.25">
      <c r="C8093" s="58"/>
    </row>
    <row r="8094" spans="1:3" x14ac:dyDescent="0.25">
      <c r="C8094" s="58"/>
    </row>
    <row r="8095" spans="1:3" x14ac:dyDescent="0.25">
      <c r="C8095" s="58"/>
    </row>
    <row r="8096" spans="1:3" x14ac:dyDescent="0.25">
      <c r="C8096" s="58"/>
    </row>
    <row r="8097" spans="1:3" x14ac:dyDescent="0.25">
      <c r="C8097" s="58"/>
    </row>
    <row r="8098" spans="1:3" x14ac:dyDescent="0.25">
      <c r="C8098" s="58"/>
    </row>
    <row r="8099" spans="1:3" x14ac:dyDescent="0.25">
      <c r="C8099" s="58"/>
    </row>
    <row r="8100" spans="1:3" x14ac:dyDescent="0.25">
      <c r="C8100" s="58"/>
    </row>
    <row r="8101" spans="1:3" x14ac:dyDescent="0.25">
      <c r="C8101" s="58"/>
    </row>
    <row r="8102" spans="1:3" x14ac:dyDescent="0.25">
      <c r="C8102" s="58"/>
    </row>
    <row r="8103" spans="1:3" x14ac:dyDescent="0.25">
      <c r="C8103" s="58"/>
    </row>
    <row r="8104" spans="1:3" x14ac:dyDescent="0.25">
      <c r="C8104" s="58"/>
    </row>
    <row r="8105" spans="1:3" x14ac:dyDescent="0.25">
      <c r="A8105" s="59"/>
      <c r="C8105" s="58"/>
    </row>
    <row r="8106" spans="1:3" x14ac:dyDescent="0.25">
      <c r="C8106" s="58"/>
    </row>
    <row r="8107" spans="1:3" x14ac:dyDescent="0.25">
      <c r="C8107" s="58"/>
    </row>
    <row r="8108" spans="1:3" x14ac:dyDescent="0.25">
      <c r="C8108" s="58"/>
    </row>
    <row r="8109" spans="1:3" x14ac:dyDescent="0.25">
      <c r="C8109" s="58"/>
    </row>
    <row r="8110" spans="1:3" x14ac:dyDescent="0.25">
      <c r="C8110" s="58"/>
    </row>
    <row r="8111" spans="1:3" x14ac:dyDescent="0.25">
      <c r="C8111" s="58"/>
    </row>
    <row r="8112" spans="1:3" x14ac:dyDescent="0.25">
      <c r="C8112" s="58"/>
    </row>
    <row r="8113" spans="1:3" x14ac:dyDescent="0.25">
      <c r="C8113" s="58"/>
    </row>
    <row r="8114" spans="1:3" x14ac:dyDescent="0.25">
      <c r="C8114" s="58"/>
    </row>
    <row r="8115" spans="1:3" x14ac:dyDescent="0.25">
      <c r="C8115" s="58"/>
    </row>
    <row r="8116" spans="1:3" x14ac:dyDescent="0.25">
      <c r="C8116" s="58"/>
    </row>
    <row r="8117" spans="1:3" x14ac:dyDescent="0.25">
      <c r="C8117" s="58"/>
    </row>
    <row r="8118" spans="1:3" x14ac:dyDescent="0.25">
      <c r="C8118" s="58"/>
    </row>
    <row r="8119" spans="1:3" x14ac:dyDescent="0.25">
      <c r="C8119" s="58"/>
    </row>
    <row r="8120" spans="1:3" x14ac:dyDescent="0.25">
      <c r="C8120" s="58"/>
    </row>
    <row r="8121" spans="1:3" x14ac:dyDescent="0.25">
      <c r="C8121" s="58"/>
    </row>
    <row r="8122" spans="1:3" x14ac:dyDescent="0.25">
      <c r="C8122" s="58"/>
    </row>
    <row r="8123" spans="1:3" x14ac:dyDescent="0.25">
      <c r="C8123" s="58"/>
    </row>
    <row r="8124" spans="1:3" x14ac:dyDescent="0.25">
      <c r="A8124" s="59"/>
      <c r="C8124" s="58"/>
    </row>
    <row r="8125" spans="1:3" x14ac:dyDescent="0.25">
      <c r="C8125" s="58"/>
    </row>
    <row r="8126" spans="1:3" x14ac:dyDescent="0.25">
      <c r="C8126" s="58"/>
    </row>
    <row r="8127" spans="1:3" x14ac:dyDescent="0.25">
      <c r="C8127" s="58"/>
    </row>
    <row r="8128" spans="1:3" x14ac:dyDescent="0.25">
      <c r="C8128" s="58"/>
    </row>
    <row r="8129" spans="1:3" x14ac:dyDescent="0.25">
      <c r="C8129" s="58"/>
    </row>
    <row r="8130" spans="1:3" x14ac:dyDescent="0.25">
      <c r="C8130" s="58"/>
    </row>
    <row r="8131" spans="1:3" x14ac:dyDescent="0.25">
      <c r="C8131" s="58"/>
    </row>
    <row r="8132" spans="1:3" x14ac:dyDescent="0.25">
      <c r="C8132" s="58"/>
    </row>
    <row r="8133" spans="1:3" x14ac:dyDescent="0.25">
      <c r="C8133" s="58"/>
    </row>
    <row r="8134" spans="1:3" x14ac:dyDescent="0.25">
      <c r="C8134" s="58"/>
    </row>
    <row r="8135" spans="1:3" x14ac:dyDescent="0.25">
      <c r="C8135" s="58"/>
    </row>
    <row r="8136" spans="1:3" x14ac:dyDescent="0.25">
      <c r="C8136" s="58"/>
    </row>
    <row r="8137" spans="1:3" x14ac:dyDescent="0.25">
      <c r="C8137" s="58"/>
    </row>
    <row r="8138" spans="1:3" x14ac:dyDescent="0.25">
      <c r="C8138" s="58"/>
    </row>
    <row r="8139" spans="1:3" x14ac:dyDescent="0.25">
      <c r="C8139" s="58"/>
    </row>
    <row r="8140" spans="1:3" x14ac:dyDescent="0.25">
      <c r="C8140" s="58"/>
    </row>
    <row r="8141" spans="1:3" x14ac:dyDescent="0.25">
      <c r="C8141" s="58"/>
    </row>
    <row r="8142" spans="1:3" x14ac:dyDescent="0.25">
      <c r="C8142" s="58"/>
    </row>
    <row r="8143" spans="1:3" x14ac:dyDescent="0.25">
      <c r="A8143" s="59"/>
      <c r="C8143" s="58"/>
    </row>
    <row r="8144" spans="1:3" x14ac:dyDescent="0.25">
      <c r="C8144" s="58"/>
    </row>
    <row r="8145" spans="3:3" x14ac:dyDescent="0.25">
      <c r="C8145" s="58"/>
    </row>
    <row r="8146" spans="3:3" x14ac:dyDescent="0.25">
      <c r="C8146" s="58"/>
    </row>
    <row r="8147" spans="3:3" x14ac:dyDescent="0.25">
      <c r="C8147" s="58"/>
    </row>
    <row r="8148" spans="3:3" x14ac:dyDescent="0.25">
      <c r="C8148" s="58"/>
    </row>
    <row r="8149" spans="3:3" x14ac:dyDescent="0.25">
      <c r="C8149" s="58"/>
    </row>
    <row r="8150" spans="3:3" x14ac:dyDescent="0.25">
      <c r="C8150" s="58"/>
    </row>
    <row r="8151" spans="3:3" x14ac:dyDescent="0.25">
      <c r="C8151" s="58"/>
    </row>
    <row r="8152" spans="3:3" x14ac:dyDescent="0.25">
      <c r="C8152" s="58"/>
    </row>
    <row r="8153" spans="3:3" x14ac:dyDescent="0.25">
      <c r="C8153" s="58"/>
    </row>
    <row r="8154" spans="3:3" x14ac:dyDescent="0.25">
      <c r="C8154" s="58"/>
    </row>
    <row r="8155" spans="3:3" x14ac:dyDescent="0.25">
      <c r="C8155" s="58"/>
    </row>
    <row r="8156" spans="3:3" x14ac:dyDescent="0.25">
      <c r="C8156" s="58"/>
    </row>
    <row r="8157" spans="3:3" x14ac:dyDescent="0.25">
      <c r="C8157" s="58"/>
    </row>
    <row r="8158" spans="3:3" x14ac:dyDescent="0.25">
      <c r="C8158" s="58"/>
    </row>
    <row r="8159" spans="3:3" x14ac:dyDescent="0.25">
      <c r="C8159" s="58"/>
    </row>
    <row r="8160" spans="3:3" x14ac:dyDescent="0.25">
      <c r="C8160" s="58"/>
    </row>
    <row r="8161" spans="1:3" x14ac:dyDescent="0.25">
      <c r="C8161" s="58"/>
    </row>
    <row r="8162" spans="1:3" x14ac:dyDescent="0.25">
      <c r="A8162" s="59"/>
      <c r="C8162" s="58"/>
    </row>
    <row r="8163" spans="1:3" x14ac:dyDescent="0.25">
      <c r="C8163" s="58"/>
    </row>
    <row r="8164" spans="1:3" x14ac:dyDescent="0.25">
      <c r="C8164" s="58"/>
    </row>
    <row r="8165" spans="1:3" x14ac:dyDescent="0.25">
      <c r="C8165" s="58"/>
    </row>
    <row r="8166" spans="1:3" x14ac:dyDescent="0.25">
      <c r="C8166" s="58"/>
    </row>
    <row r="8167" spans="1:3" x14ac:dyDescent="0.25">
      <c r="C8167" s="58"/>
    </row>
    <row r="8168" spans="1:3" x14ac:dyDescent="0.25">
      <c r="C8168" s="58"/>
    </row>
    <row r="8169" spans="1:3" x14ac:dyDescent="0.25">
      <c r="C8169" s="58"/>
    </row>
    <row r="8170" spans="1:3" x14ac:dyDescent="0.25">
      <c r="C8170" s="58"/>
    </row>
    <row r="8171" spans="1:3" x14ac:dyDescent="0.25">
      <c r="C8171" s="58"/>
    </row>
    <row r="8172" spans="1:3" x14ac:dyDescent="0.25">
      <c r="C8172" s="58"/>
    </row>
    <row r="8173" spans="1:3" x14ac:dyDescent="0.25">
      <c r="C8173" s="58"/>
    </row>
    <row r="8174" spans="1:3" x14ac:dyDescent="0.25">
      <c r="C8174" s="58"/>
    </row>
    <row r="8175" spans="1:3" x14ac:dyDescent="0.25">
      <c r="C8175" s="58"/>
    </row>
    <row r="8176" spans="1:3" x14ac:dyDescent="0.25">
      <c r="C8176" s="58"/>
    </row>
    <row r="8177" spans="1:3" x14ac:dyDescent="0.25">
      <c r="C8177" s="58"/>
    </row>
    <row r="8178" spans="1:3" x14ac:dyDescent="0.25">
      <c r="C8178" s="58"/>
    </row>
    <row r="8179" spans="1:3" x14ac:dyDescent="0.25">
      <c r="C8179" s="58"/>
    </row>
    <row r="8180" spans="1:3" x14ac:dyDescent="0.25">
      <c r="C8180" s="58"/>
    </row>
    <row r="8181" spans="1:3" x14ac:dyDescent="0.25">
      <c r="A8181" s="59"/>
      <c r="C8181" s="58"/>
    </row>
    <row r="8182" spans="1:3" x14ac:dyDescent="0.25">
      <c r="C8182" s="58"/>
    </row>
    <row r="8183" spans="1:3" x14ac:dyDescent="0.25">
      <c r="C8183" s="58"/>
    </row>
    <row r="8184" spans="1:3" x14ac:dyDescent="0.25">
      <c r="C8184" s="58"/>
    </row>
    <row r="8185" spans="1:3" x14ac:dyDescent="0.25">
      <c r="C8185" s="58"/>
    </row>
    <row r="8186" spans="1:3" x14ac:dyDescent="0.25">
      <c r="C8186" s="58"/>
    </row>
    <row r="8187" spans="1:3" x14ac:dyDescent="0.25">
      <c r="C8187" s="58"/>
    </row>
    <row r="8188" spans="1:3" x14ac:dyDescent="0.25">
      <c r="C8188" s="58"/>
    </row>
    <row r="8189" spans="1:3" x14ac:dyDescent="0.25">
      <c r="C8189" s="58"/>
    </row>
    <row r="8190" spans="1:3" x14ac:dyDescent="0.25">
      <c r="C8190" s="58"/>
    </row>
    <row r="8191" spans="1:3" x14ac:dyDescent="0.25">
      <c r="C8191" s="58"/>
    </row>
    <row r="8192" spans="1:3" x14ac:dyDescent="0.25">
      <c r="C8192" s="58"/>
    </row>
    <row r="8193" spans="1:3" x14ac:dyDescent="0.25">
      <c r="C8193" s="58"/>
    </row>
    <row r="8194" spans="1:3" x14ac:dyDescent="0.25">
      <c r="C8194" s="58"/>
    </row>
    <row r="8195" spans="1:3" x14ac:dyDescent="0.25">
      <c r="C8195" s="58"/>
    </row>
    <row r="8196" spans="1:3" x14ac:dyDescent="0.25">
      <c r="C8196" s="58"/>
    </row>
    <row r="8197" spans="1:3" x14ac:dyDescent="0.25">
      <c r="C8197" s="58"/>
    </row>
    <row r="8198" spans="1:3" x14ac:dyDescent="0.25">
      <c r="C8198" s="58"/>
    </row>
    <row r="8199" spans="1:3" x14ac:dyDescent="0.25">
      <c r="C8199" s="58"/>
    </row>
    <row r="8200" spans="1:3" x14ac:dyDescent="0.25">
      <c r="A8200" s="59"/>
      <c r="C8200" s="58"/>
    </row>
    <row r="8201" spans="1:3" x14ac:dyDescent="0.25">
      <c r="C8201" s="58"/>
    </row>
    <row r="8202" spans="1:3" x14ac:dyDescent="0.25">
      <c r="C8202" s="58"/>
    </row>
    <row r="8203" spans="1:3" x14ac:dyDescent="0.25">
      <c r="C8203" s="58"/>
    </row>
    <row r="8204" spans="1:3" x14ac:dyDescent="0.25">
      <c r="C8204" s="58"/>
    </row>
    <row r="8205" spans="1:3" x14ac:dyDescent="0.25">
      <c r="C8205" s="58"/>
    </row>
    <row r="8206" spans="1:3" x14ac:dyDescent="0.25">
      <c r="C8206" s="58"/>
    </row>
    <row r="8207" spans="1:3" x14ac:dyDescent="0.25">
      <c r="C8207" s="58"/>
    </row>
    <row r="8208" spans="1:3" x14ac:dyDescent="0.25">
      <c r="C8208" s="58"/>
    </row>
    <row r="8209" spans="1:3" x14ac:dyDescent="0.25">
      <c r="C8209" s="58"/>
    </row>
    <row r="8210" spans="1:3" x14ac:dyDescent="0.25">
      <c r="C8210" s="58"/>
    </row>
    <row r="8211" spans="1:3" x14ac:dyDescent="0.25">
      <c r="C8211" s="58"/>
    </row>
    <row r="8212" spans="1:3" x14ac:dyDescent="0.25">
      <c r="C8212" s="58"/>
    </row>
    <row r="8213" spans="1:3" x14ac:dyDescent="0.25">
      <c r="C8213" s="58"/>
    </row>
    <row r="8214" spans="1:3" x14ac:dyDescent="0.25">
      <c r="C8214" s="58"/>
    </row>
    <row r="8215" spans="1:3" x14ac:dyDescent="0.25">
      <c r="C8215" s="58"/>
    </row>
    <row r="8216" spans="1:3" x14ac:dyDescent="0.25">
      <c r="C8216" s="58"/>
    </row>
    <row r="8217" spans="1:3" x14ac:dyDescent="0.25">
      <c r="C8217" s="58"/>
    </row>
    <row r="8218" spans="1:3" x14ac:dyDescent="0.25">
      <c r="C8218" s="58"/>
    </row>
    <row r="8219" spans="1:3" x14ac:dyDescent="0.25">
      <c r="A8219" s="59"/>
      <c r="C8219" s="58"/>
    </row>
    <row r="8220" spans="1:3" x14ac:dyDescent="0.25">
      <c r="C8220" s="58"/>
    </row>
    <row r="8221" spans="1:3" x14ac:dyDescent="0.25">
      <c r="C8221" s="58"/>
    </row>
    <row r="8222" spans="1:3" x14ac:dyDescent="0.25">
      <c r="C8222" s="58"/>
    </row>
    <row r="8223" spans="1:3" x14ac:dyDescent="0.25">
      <c r="C8223" s="58"/>
    </row>
    <row r="8224" spans="1:3" x14ac:dyDescent="0.25">
      <c r="C8224" s="58"/>
    </row>
    <row r="8225" spans="1:3" x14ac:dyDescent="0.25">
      <c r="C8225" s="58"/>
    </row>
    <row r="8226" spans="1:3" x14ac:dyDescent="0.25">
      <c r="C8226" s="58"/>
    </row>
    <row r="8227" spans="1:3" x14ac:dyDescent="0.25">
      <c r="C8227" s="58"/>
    </row>
    <row r="8228" spans="1:3" x14ac:dyDescent="0.25">
      <c r="C8228" s="58"/>
    </row>
    <row r="8229" spans="1:3" x14ac:dyDescent="0.25">
      <c r="C8229" s="58"/>
    </row>
    <row r="8230" spans="1:3" x14ac:dyDescent="0.25">
      <c r="C8230" s="58"/>
    </row>
    <row r="8231" spans="1:3" x14ac:dyDescent="0.25">
      <c r="C8231" s="58"/>
    </row>
    <row r="8232" spans="1:3" x14ac:dyDescent="0.25">
      <c r="C8232" s="58"/>
    </row>
    <row r="8233" spans="1:3" x14ac:dyDescent="0.25">
      <c r="C8233" s="58"/>
    </row>
    <row r="8234" spans="1:3" x14ac:dyDescent="0.25">
      <c r="C8234" s="58"/>
    </row>
    <row r="8235" spans="1:3" x14ac:dyDescent="0.25">
      <c r="C8235" s="58"/>
    </row>
    <row r="8236" spans="1:3" x14ac:dyDescent="0.25">
      <c r="C8236" s="58"/>
    </row>
    <row r="8237" spans="1:3" x14ac:dyDescent="0.25">
      <c r="C8237" s="58"/>
    </row>
    <row r="8238" spans="1:3" x14ac:dyDescent="0.25">
      <c r="A8238" s="59"/>
      <c r="C8238" s="58"/>
    </row>
    <row r="8239" spans="1:3" x14ac:dyDescent="0.25">
      <c r="C8239" s="58"/>
    </row>
    <row r="8240" spans="1:3" x14ac:dyDescent="0.25">
      <c r="C8240" s="58"/>
    </row>
    <row r="8241" spans="3:3" x14ac:dyDescent="0.25">
      <c r="C8241" s="58"/>
    </row>
    <row r="8242" spans="3:3" x14ac:dyDescent="0.25">
      <c r="C8242" s="58"/>
    </row>
    <row r="8243" spans="3:3" x14ac:dyDescent="0.25">
      <c r="C8243" s="58"/>
    </row>
    <row r="8244" spans="3:3" x14ac:dyDescent="0.25">
      <c r="C8244" s="58"/>
    </row>
    <row r="8245" spans="3:3" x14ac:dyDescent="0.25">
      <c r="C8245" s="58"/>
    </row>
    <row r="8246" spans="3:3" x14ac:dyDescent="0.25">
      <c r="C8246" s="58"/>
    </row>
    <row r="8247" spans="3:3" x14ac:dyDescent="0.25">
      <c r="C8247" s="58"/>
    </row>
    <row r="8248" spans="3:3" x14ac:dyDescent="0.25">
      <c r="C8248" s="58"/>
    </row>
    <row r="8249" spans="3:3" x14ac:dyDescent="0.25">
      <c r="C8249" s="58"/>
    </row>
    <row r="8250" spans="3:3" x14ac:dyDescent="0.25">
      <c r="C8250" s="58"/>
    </row>
    <row r="8251" spans="3:3" x14ac:dyDescent="0.25">
      <c r="C8251" s="58"/>
    </row>
    <row r="8252" spans="3:3" x14ac:dyDescent="0.25">
      <c r="C8252" s="58"/>
    </row>
    <row r="8253" spans="3:3" x14ac:dyDescent="0.25">
      <c r="C8253" s="58"/>
    </row>
    <row r="8254" spans="3:3" x14ac:dyDescent="0.25">
      <c r="C8254" s="58"/>
    </row>
    <row r="8255" spans="3:3" x14ac:dyDescent="0.25">
      <c r="C8255" s="58"/>
    </row>
    <row r="8256" spans="3:3" x14ac:dyDescent="0.25">
      <c r="C8256" s="58"/>
    </row>
    <row r="8257" spans="1:3" x14ac:dyDescent="0.25">
      <c r="A8257" s="59"/>
      <c r="C8257" s="58"/>
    </row>
    <row r="8258" spans="1:3" x14ac:dyDescent="0.25">
      <c r="C8258" s="58"/>
    </row>
    <row r="8259" spans="1:3" x14ac:dyDescent="0.25">
      <c r="C8259" s="58"/>
    </row>
    <row r="8260" spans="1:3" x14ac:dyDescent="0.25">
      <c r="C8260" s="58"/>
    </row>
    <row r="8261" spans="1:3" x14ac:dyDescent="0.25">
      <c r="C8261" s="58"/>
    </row>
    <row r="8262" spans="1:3" x14ac:dyDescent="0.25">
      <c r="C8262" s="58"/>
    </row>
    <row r="8263" spans="1:3" x14ac:dyDescent="0.25">
      <c r="C8263" s="58"/>
    </row>
    <row r="8264" spans="1:3" x14ac:dyDescent="0.25">
      <c r="C8264" s="58"/>
    </row>
    <row r="8265" spans="1:3" x14ac:dyDescent="0.25">
      <c r="C8265" s="58"/>
    </row>
    <row r="8266" spans="1:3" x14ac:dyDescent="0.25">
      <c r="C8266" s="58"/>
    </row>
    <row r="8267" spans="1:3" x14ac:dyDescent="0.25">
      <c r="C8267" s="58"/>
    </row>
    <row r="8268" spans="1:3" x14ac:dyDescent="0.25">
      <c r="C8268" s="58"/>
    </row>
    <row r="8269" spans="1:3" x14ac:dyDescent="0.25">
      <c r="C8269" s="58"/>
    </row>
    <row r="8270" spans="1:3" x14ac:dyDescent="0.25">
      <c r="C8270" s="58"/>
    </row>
    <row r="8271" spans="1:3" x14ac:dyDescent="0.25">
      <c r="C8271" s="58"/>
    </row>
    <row r="8272" spans="1:3" x14ac:dyDescent="0.25">
      <c r="C8272" s="58"/>
    </row>
    <row r="8273" spans="1:3" x14ac:dyDescent="0.25">
      <c r="C8273" s="58"/>
    </row>
    <row r="8274" spans="1:3" x14ac:dyDescent="0.25">
      <c r="C8274" s="58"/>
    </row>
    <row r="8275" spans="1:3" x14ac:dyDescent="0.25">
      <c r="C8275" s="58"/>
    </row>
    <row r="8276" spans="1:3" x14ac:dyDescent="0.25">
      <c r="A8276" s="59"/>
      <c r="C8276" s="58"/>
    </row>
    <row r="8277" spans="1:3" x14ac:dyDescent="0.25">
      <c r="C8277" s="58"/>
    </row>
    <row r="8278" spans="1:3" x14ac:dyDescent="0.25">
      <c r="C8278" s="58"/>
    </row>
    <row r="8279" spans="1:3" x14ac:dyDescent="0.25">
      <c r="C8279" s="58"/>
    </row>
    <row r="8280" spans="1:3" x14ac:dyDescent="0.25">
      <c r="C8280" s="58"/>
    </row>
    <row r="8281" spans="1:3" x14ac:dyDescent="0.25">
      <c r="C8281" s="58"/>
    </row>
    <row r="8282" spans="1:3" x14ac:dyDescent="0.25">
      <c r="C8282" s="58"/>
    </row>
    <row r="8283" spans="1:3" x14ac:dyDescent="0.25">
      <c r="C8283" s="58"/>
    </row>
    <row r="8284" spans="1:3" x14ac:dyDescent="0.25">
      <c r="C8284" s="58"/>
    </row>
    <row r="8285" spans="1:3" x14ac:dyDescent="0.25">
      <c r="C8285" s="58"/>
    </row>
    <row r="8286" spans="1:3" x14ac:dyDescent="0.25">
      <c r="C8286" s="58"/>
    </row>
    <row r="8287" spans="1:3" x14ac:dyDescent="0.25">
      <c r="C8287" s="58"/>
    </row>
    <row r="8288" spans="1:3" x14ac:dyDescent="0.25">
      <c r="C8288" s="58"/>
    </row>
    <row r="8289" spans="1:3" x14ac:dyDescent="0.25">
      <c r="C8289" s="58"/>
    </row>
    <row r="8290" spans="1:3" x14ac:dyDescent="0.25">
      <c r="C8290" s="58"/>
    </row>
    <row r="8291" spans="1:3" x14ac:dyDescent="0.25">
      <c r="C8291" s="58"/>
    </row>
    <row r="8292" spans="1:3" x14ac:dyDescent="0.25">
      <c r="C8292" s="58"/>
    </row>
    <row r="8293" spans="1:3" x14ac:dyDescent="0.25">
      <c r="C8293" s="58"/>
    </row>
    <row r="8294" spans="1:3" x14ac:dyDescent="0.25">
      <c r="C8294" s="58"/>
    </row>
    <row r="8295" spans="1:3" x14ac:dyDescent="0.25">
      <c r="A8295" s="59"/>
      <c r="C8295" s="58"/>
    </row>
    <row r="8296" spans="1:3" x14ac:dyDescent="0.25">
      <c r="C8296" s="58"/>
    </row>
    <row r="8297" spans="1:3" x14ac:dyDescent="0.25">
      <c r="C8297" s="58"/>
    </row>
    <row r="8298" spans="1:3" x14ac:dyDescent="0.25">
      <c r="C8298" s="58"/>
    </row>
    <row r="8299" spans="1:3" x14ac:dyDescent="0.25">
      <c r="C8299" s="58"/>
    </row>
    <row r="8300" spans="1:3" x14ac:dyDescent="0.25">
      <c r="C8300" s="58"/>
    </row>
    <row r="8301" spans="1:3" x14ac:dyDescent="0.25">
      <c r="C8301" s="58"/>
    </row>
    <row r="8302" spans="1:3" x14ac:dyDescent="0.25">
      <c r="C8302" s="58"/>
    </row>
    <row r="8303" spans="1:3" x14ac:dyDescent="0.25">
      <c r="C8303" s="58"/>
    </row>
    <row r="8304" spans="1:3" x14ac:dyDescent="0.25">
      <c r="C8304" s="58"/>
    </row>
    <row r="8305" spans="1:3" x14ac:dyDescent="0.25">
      <c r="C8305" s="58"/>
    </row>
    <row r="8306" spans="1:3" x14ac:dyDescent="0.25">
      <c r="C8306" s="58"/>
    </row>
    <row r="8307" spans="1:3" x14ac:dyDescent="0.25">
      <c r="C8307" s="58"/>
    </row>
    <row r="8308" spans="1:3" x14ac:dyDescent="0.25">
      <c r="C8308" s="58"/>
    </row>
    <row r="8309" spans="1:3" x14ac:dyDescent="0.25">
      <c r="C8309" s="58"/>
    </row>
    <row r="8310" spans="1:3" x14ac:dyDescent="0.25">
      <c r="C8310" s="58"/>
    </row>
    <row r="8311" spans="1:3" x14ac:dyDescent="0.25">
      <c r="C8311" s="58"/>
    </row>
    <row r="8312" spans="1:3" x14ac:dyDescent="0.25">
      <c r="C8312" s="58"/>
    </row>
    <row r="8313" spans="1:3" x14ac:dyDescent="0.25">
      <c r="C8313" s="58"/>
    </row>
    <row r="8314" spans="1:3" x14ac:dyDescent="0.25">
      <c r="A8314" s="59"/>
      <c r="C8314" s="58"/>
    </row>
    <row r="8315" spans="1:3" x14ac:dyDescent="0.25">
      <c r="C8315" s="58"/>
    </row>
    <row r="8316" spans="1:3" x14ac:dyDescent="0.25">
      <c r="C8316" s="58"/>
    </row>
    <row r="8317" spans="1:3" x14ac:dyDescent="0.25">
      <c r="C8317" s="58"/>
    </row>
    <row r="8318" spans="1:3" x14ac:dyDescent="0.25">
      <c r="C8318" s="58"/>
    </row>
    <row r="8319" spans="1:3" x14ac:dyDescent="0.25">
      <c r="C8319" s="58"/>
    </row>
    <row r="8320" spans="1:3" x14ac:dyDescent="0.25">
      <c r="C8320" s="58"/>
    </row>
    <row r="8321" spans="1:3" x14ac:dyDescent="0.25">
      <c r="C8321" s="58"/>
    </row>
    <row r="8322" spans="1:3" x14ac:dyDescent="0.25">
      <c r="C8322" s="58"/>
    </row>
    <row r="8323" spans="1:3" x14ac:dyDescent="0.25">
      <c r="C8323" s="58"/>
    </row>
    <row r="8324" spans="1:3" x14ac:dyDescent="0.25">
      <c r="C8324" s="58"/>
    </row>
    <row r="8325" spans="1:3" x14ac:dyDescent="0.25">
      <c r="C8325" s="58"/>
    </row>
    <row r="8326" spans="1:3" x14ac:dyDescent="0.25">
      <c r="C8326" s="58"/>
    </row>
    <row r="8327" spans="1:3" x14ac:dyDescent="0.25">
      <c r="C8327" s="58"/>
    </row>
    <row r="8328" spans="1:3" x14ac:dyDescent="0.25">
      <c r="C8328" s="58"/>
    </row>
    <row r="8329" spans="1:3" x14ac:dyDescent="0.25">
      <c r="C8329" s="58"/>
    </row>
    <row r="8330" spans="1:3" x14ac:dyDescent="0.25">
      <c r="C8330" s="58"/>
    </row>
    <row r="8331" spans="1:3" x14ac:dyDescent="0.25">
      <c r="C8331" s="58"/>
    </row>
    <row r="8332" spans="1:3" x14ac:dyDescent="0.25">
      <c r="C8332" s="58"/>
    </row>
    <row r="8333" spans="1:3" x14ac:dyDescent="0.25">
      <c r="A8333" s="59"/>
      <c r="C8333" s="58"/>
    </row>
    <row r="8334" spans="1:3" x14ac:dyDescent="0.25">
      <c r="C8334" s="58"/>
    </row>
    <row r="8335" spans="1:3" x14ac:dyDescent="0.25">
      <c r="C8335" s="58"/>
    </row>
    <row r="8336" spans="1:3" x14ac:dyDescent="0.25">
      <c r="C8336" s="58"/>
    </row>
    <row r="8337" spans="1:3" x14ac:dyDescent="0.25">
      <c r="C8337" s="58"/>
    </row>
    <row r="8338" spans="1:3" x14ac:dyDescent="0.25">
      <c r="C8338" s="58"/>
    </row>
    <row r="8339" spans="1:3" x14ac:dyDescent="0.25">
      <c r="C8339" s="58"/>
    </row>
    <row r="8340" spans="1:3" x14ac:dyDescent="0.25">
      <c r="C8340" s="58"/>
    </row>
    <row r="8341" spans="1:3" x14ac:dyDescent="0.25">
      <c r="C8341" s="58"/>
    </row>
    <row r="8342" spans="1:3" x14ac:dyDescent="0.25">
      <c r="C8342" s="58"/>
    </row>
    <row r="8343" spans="1:3" x14ac:dyDescent="0.25">
      <c r="C8343" s="58"/>
    </row>
    <row r="8344" spans="1:3" x14ac:dyDescent="0.25">
      <c r="C8344" s="58"/>
    </row>
    <row r="8345" spans="1:3" x14ac:dyDescent="0.25">
      <c r="C8345" s="58"/>
    </row>
    <row r="8346" spans="1:3" x14ac:dyDescent="0.25">
      <c r="C8346" s="58"/>
    </row>
    <row r="8347" spans="1:3" x14ac:dyDescent="0.25">
      <c r="C8347" s="58"/>
    </row>
    <row r="8348" spans="1:3" x14ac:dyDescent="0.25">
      <c r="C8348" s="58"/>
    </row>
    <row r="8349" spans="1:3" x14ac:dyDescent="0.25">
      <c r="C8349" s="58"/>
    </row>
    <row r="8350" spans="1:3" x14ac:dyDescent="0.25">
      <c r="C8350" s="58"/>
    </row>
    <row r="8351" spans="1:3" x14ac:dyDescent="0.25">
      <c r="C8351" s="58"/>
    </row>
    <row r="8352" spans="1:3" x14ac:dyDescent="0.25">
      <c r="A8352" s="59"/>
      <c r="C8352" s="58"/>
    </row>
    <row r="8353" spans="3:3" x14ac:dyDescent="0.25">
      <c r="C8353" s="58"/>
    </row>
    <row r="8354" spans="3:3" x14ac:dyDescent="0.25">
      <c r="C8354" s="58"/>
    </row>
    <row r="8355" spans="3:3" x14ac:dyDescent="0.25">
      <c r="C8355" s="58"/>
    </row>
    <row r="8356" spans="3:3" x14ac:dyDescent="0.25">
      <c r="C8356" s="58"/>
    </row>
    <row r="8357" spans="3:3" x14ac:dyDescent="0.25">
      <c r="C8357" s="58"/>
    </row>
    <row r="8358" spans="3:3" x14ac:dyDescent="0.25">
      <c r="C8358" s="58"/>
    </row>
    <row r="8359" spans="3:3" x14ac:dyDescent="0.25">
      <c r="C8359" s="58"/>
    </row>
    <row r="8360" spans="3:3" x14ac:dyDescent="0.25">
      <c r="C8360" s="58"/>
    </row>
    <row r="8361" spans="3:3" x14ac:dyDescent="0.25">
      <c r="C8361" s="58"/>
    </row>
    <row r="8362" spans="3:3" x14ac:dyDescent="0.25">
      <c r="C8362" s="58"/>
    </row>
    <row r="8363" spans="3:3" x14ac:dyDescent="0.25">
      <c r="C8363" s="58"/>
    </row>
    <row r="8364" spans="3:3" x14ac:dyDescent="0.25">
      <c r="C8364" s="58"/>
    </row>
    <row r="8365" spans="3:3" x14ac:dyDescent="0.25">
      <c r="C8365" s="58"/>
    </row>
    <row r="8366" spans="3:3" x14ac:dyDescent="0.25">
      <c r="C8366" s="58"/>
    </row>
    <row r="8367" spans="3:3" x14ac:dyDescent="0.25">
      <c r="C8367" s="58"/>
    </row>
    <row r="8368" spans="3:3" x14ac:dyDescent="0.25">
      <c r="C8368" s="58"/>
    </row>
    <row r="8369" spans="1:3" x14ac:dyDescent="0.25">
      <c r="C8369" s="58"/>
    </row>
    <row r="8370" spans="1:3" x14ac:dyDescent="0.25">
      <c r="C8370" s="58"/>
    </row>
    <row r="8371" spans="1:3" x14ac:dyDescent="0.25">
      <c r="A8371" s="59"/>
      <c r="C8371" s="58"/>
    </row>
    <row r="8372" spans="1:3" x14ac:dyDescent="0.25">
      <c r="C8372" s="58"/>
    </row>
    <row r="8373" spans="1:3" x14ac:dyDescent="0.25">
      <c r="C8373" s="58"/>
    </row>
    <row r="8374" spans="1:3" x14ac:dyDescent="0.25">
      <c r="C8374" s="58"/>
    </row>
    <row r="8375" spans="1:3" x14ac:dyDescent="0.25">
      <c r="C8375" s="58"/>
    </row>
    <row r="8376" spans="1:3" x14ac:dyDescent="0.25">
      <c r="C8376" s="58"/>
    </row>
    <row r="8377" spans="1:3" x14ac:dyDescent="0.25">
      <c r="C8377" s="58"/>
    </row>
    <row r="8378" spans="1:3" x14ac:dyDescent="0.25">
      <c r="C8378" s="58"/>
    </row>
    <row r="8379" spans="1:3" x14ac:dyDescent="0.25">
      <c r="C8379" s="58"/>
    </row>
    <row r="8380" spans="1:3" x14ac:dyDescent="0.25">
      <c r="C8380" s="58"/>
    </row>
    <row r="8381" spans="1:3" x14ac:dyDescent="0.25">
      <c r="C8381" s="58"/>
    </row>
    <row r="8382" spans="1:3" x14ac:dyDescent="0.25">
      <c r="C8382" s="58"/>
    </row>
    <row r="8383" spans="1:3" x14ac:dyDescent="0.25">
      <c r="C8383" s="58"/>
    </row>
    <row r="8384" spans="1:3" x14ac:dyDescent="0.25">
      <c r="C8384" s="58"/>
    </row>
    <row r="8385" spans="1:3" x14ac:dyDescent="0.25">
      <c r="C8385" s="58"/>
    </row>
    <row r="8386" spans="1:3" x14ac:dyDescent="0.25">
      <c r="C8386" s="58"/>
    </row>
    <row r="8387" spans="1:3" x14ac:dyDescent="0.25">
      <c r="C8387" s="58"/>
    </row>
    <row r="8388" spans="1:3" x14ac:dyDescent="0.25">
      <c r="C8388" s="58"/>
    </row>
    <row r="8389" spans="1:3" x14ac:dyDescent="0.25">
      <c r="C8389" s="58"/>
    </row>
    <row r="8390" spans="1:3" x14ac:dyDescent="0.25">
      <c r="A8390" s="59"/>
      <c r="C8390" s="58"/>
    </row>
    <row r="8391" spans="1:3" x14ac:dyDescent="0.25">
      <c r="C8391" s="58"/>
    </row>
    <row r="8392" spans="1:3" x14ac:dyDescent="0.25">
      <c r="C8392" s="58"/>
    </row>
    <row r="8393" spans="1:3" x14ac:dyDescent="0.25">
      <c r="C8393" s="58"/>
    </row>
    <row r="8394" spans="1:3" x14ac:dyDescent="0.25">
      <c r="C8394" s="58"/>
    </row>
    <row r="8395" spans="1:3" x14ac:dyDescent="0.25">
      <c r="C8395" s="58"/>
    </row>
    <row r="8396" spans="1:3" x14ac:dyDescent="0.25">
      <c r="C8396" s="58"/>
    </row>
    <row r="8397" spans="1:3" x14ac:dyDescent="0.25">
      <c r="C8397" s="58"/>
    </row>
    <row r="8398" spans="1:3" x14ac:dyDescent="0.25">
      <c r="C8398" s="58"/>
    </row>
    <row r="8399" spans="1:3" x14ac:dyDescent="0.25">
      <c r="C8399" s="58"/>
    </row>
    <row r="8400" spans="1:3" x14ac:dyDescent="0.25">
      <c r="C8400" s="58"/>
    </row>
    <row r="8401" spans="1:3" x14ac:dyDescent="0.25">
      <c r="C8401" s="58"/>
    </row>
    <row r="8402" spans="1:3" x14ac:dyDescent="0.25">
      <c r="C8402" s="58"/>
    </row>
    <row r="8403" spans="1:3" x14ac:dyDescent="0.25">
      <c r="C8403" s="58"/>
    </row>
    <row r="8404" spans="1:3" x14ac:dyDescent="0.25">
      <c r="C8404" s="58"/>
    </row>
    <row r="8405" spans="1:3" x14ac:dyDescent="0.25">
      <c r="C8405" s="58"/>
    </row>
    <row r="8406" spans="1:3" x14ac:dyDescent="0.25">
      <c r="C8406" s="58"/>
    </row>
    <row r="8407" spans="1:3" x14ac:dyDescent="0.25">
      <c r="C8407" s="58"/>
    </row>
    <row r="8408" spans="1:3" x14ac:dyDescent="0.25">
      <c r="C8408" s="58"/>
    </row>
    <row r="8409" spans="1:3" x14ac:dyDescent="0.25">
      <c r="A8409" s="59"/>
      <c r="C8409" s="58"/>
    </row>
    <row r="8410" spans="1:3" x14ac:dyDescent="0.25">
      <c r="C8410" s="58"/>
    </row>
    <row r="8411" spans="1:3" x14ac:dyDescent="0.25">
      <c r="C8411" s="58"/>
    </row>
    <row r="8412" spans="1:3" x14ac:dyDescent="0.25">
      <c r="C8412" s="58"/>
    </row>
    <row r="8413" spans="1:3" x14ac:dyDescent="0.25">
      <c r="C8413" s="58"/>
    </row>
    <row r="8414" spans="1:3" x14ac:dyDescent="0.25">
      <c r="C8414" s="58"/>
    </row>
    <row r="8415" spans="1:3" x14ac:dyDescent="0.25">
      <c r="C8415" s="58"/>
    </row>
    <row r="8416" spans="1:3" x14ac:dyDescent="0.25">
      <c r="C8416" s="58"/>
    </row>
    <row r="8417" spans="1:3" x14ac:dyDescent="0.25">
      <c r="C8417" s="58"/>
    </row>
    <row r="8418" spans="1:3" x14ac:dyDescent="0.25">
      <c r="C8418" s="58"/>
    </row>
    <row r="8419" spans="1:3" x14ac:dyDescent="0.25">
      <c r="C8419" s="58"/>
    </row>
    <row r="8420" spans="1:3" x14ac:dyDescent="0.25">
      <c r="C8420" s="58"/>
    </row>
    <row r="8421" spans="1:3" x14ac:dyDescent="0.25">
      <c r="C8421" s="58"/>
    </row>
    <row r="8422" spans="1:3" x14ac:dyDescent="0.25">
      <c r="C8422" s="58"/>
    </row>
    <row r="8423" spans="1:3" x14ac:dyDescent="0.25">
      <c r="C8423" s="58"/>
    </row>
    <row r="8424" spans="1:3" x14ac:dyDescent="0.25">
      <c r="C8424" s="58"/>
    </row>
    <row r="8425" spans="1:3" x14ac:dyDescent="0.25">
      <c r="C8425" s="58"/>
    </row>
    <row r="8426" spans="1:3" x14ac:dyDescent="0.25">
      <c r="C8426" s="58"/>
    </row>
    <row r="8427" spans="1:3" x14ac:dyDescent="0.25">
      <c r="C8427" s="58"/>
    </row>
    <row r="8428" spans="1:3" x14ac:dyDescent="0.25">
      <c r="A8428" s="59"/>
      <c r="C8428" s="58"/>
    </row>
    <row r="8429" spans="1:3" x14ac:dyDescent="0.25">
      <c r="C8429" s="58"/>
    </row>
    <row r="8430" spans="1:3" x14ac:dyDescent="0.25">
      <c r="C8430" s="58"/>
    </row>
    <row r="8431" spans="1:3" x14ac:dyDescent="0.25">
      <c r="C8431" s="58"/>
    </row>
    <row r="8432" spans="1:3" x14ac:dyDescent="0.25">
      <c r="C8432" s="58"/>
    </row>
    <row r="8433" spans="1:3" x14ac:dyDescent="0.25">
      <c r="C8433" s="58"/>
    </row>
    <row r="8434" spans="1:3" x14ac:dyDescent="0.25">
      <c r="C8434" s="58"/>
    </row>
    <row r="8435" spans="1:3" x14ac:dyDescent="0.25">
      <c r="C8435" s="58"/>
    </row>
    <row r="8436" spans="1:3" x14ac:dyDescent="0.25">
      <c r="C8436" s="58"/>
    </row>
    <row r="8437" spans="1:3" x14ac:dyDescent="0.25">
      <c r="C8437" s="58"/>
    </row>
    <row r="8438" spans="1:3" x14ac:dyDescent="0.25">
      <c r="C8438" s="58"/>
    </row>
    <row r="8439" spans="1:3" x14ac:dyDescent="0.25">
      <c r="C8439" s="58"/>
    </row>
    <row r="8440" spans="1:3" x14ac:dyDescent="0.25">
      <c r="C8440" s="58"/>
    </row>
    <row r="8441" spans="1:3" x14ac:dyDescent="0.25">
      <c r="C8441" s="58"/>
    </row>
    <row r="8442" spans="1:3" x14ac:dyDescent="0.25">
      <c r="C8442" s="58"/>
    </row>
    <row r="8443" spans="1:3" x14ac:dyDescent="0.25">
      <c r="C8443" s="58"/>
    </row>
    <row r="8444" spans="1:3" x14ac:dyDescent="0.25">
      <c r="C8444" s="58"/>
    </row>
    <row r="8445" spans="1:3" x14ac:dyDescent="0.25">
      <c r="C8445" s="58"/>
    </row>
    <row r="8446" spans="1:3" x14ac:dyDescent="0.25">
      <c r="C8446" s="58"/>
    </row>
    <row r="8447" spans="1:3" x14ac:dyDescent="0.25">
      <c r="A8447" s="59"/>
      <c r="C8447" s="58"/>
    </row>
    <row r="8448" spans="1:3" x14ac:dyDescent="0.25">
      <c r="C8448" s="58"/>
    </row>
    <row r="8449" spans="3:3" x14ac:dyDescent="0.25">
      <c r="C8449" s="58"/>
    </row>
    <row r="8450" spans="3:3" x14ac:dyDescent="0.25">
      <c r="C8450" s="58"/>
    </row>
    <row r="8451" spans="3:3" x14ac:dyDescent="0.25">
      <c r="C8451" s="58"/>
    </row>
    <row r="8452" spans="3:3" x14ac:dyDescent="0.25">
      <c r="C8452" s="58"/>
    </row>
    <row r="8453" spans="3:3" x14ac:dyDescent="0.25">
      <c r="C8453" s="58"/>
    </row>
    <row r="8454" spans="3:3" x14ac:dyDescent="0.25">
      <c r="C8454" s="58"/>
    </row>
    <row r="8455" spans="3:3" x14ac:dyDescent="0.25">
      <c r="C8455" s="58"/>
    </row>
    <row r="8456" spans="3:3" x14ac:dyDescent="0.25">
      <c r="C8456" s="58"/>
    </row>
    <row r="8457" spans="3:3" x14ac:dyDescent="0.25">
      <c r="C8457" s="58"/>
    </row>
    <row r="8458" spans="3:3" x14ac:dyDescent="0.25">
      <c r="C8458" s="58"/>
    </row>
    <row r="8459" spans="3:3" x14ac:dyDescent="0.25">
      <c r="C8459" s="58"/>
    </row>
    <row r="8460" spans="3:3" x14ac:dyDescent="0.25">
      <c r="C8460" s="58"/>
    </row>
    <row r="8461" spans="3:3" x14ac:dyDescent="0.25">
      <c r="C8461" s="58"/>
    </row>
    <row r="8462" spans="3:3" x14ac:dyDescent="0.25">
      <c r="C8462" s="58"/>
    </row>
    <row r="8463" spans="3:3" x14ac:dyDescent="0.25">
      <c r="C8463" s="58"/>
    </row>
    <row r="8464" spans="3:3" x14ac:dyDescent="0.25">
      <c r="C8464" s="58"/>
    </row>
    <row r="8465" spans="1:3" x14ac:dyDescent="0.25">
      <c r="C8465" s="58"/>
    </row>
    <row r="8466" spans="1:3" x14ac:dyDescent="0.25">
      <c r="A8466" s="59"/>
      <c r="C8466" s="58"/>
    </row>
    <row r="8467" spans="1:3" x14ac:dyDescent="0.25">
      <c r="C8467" s="58"/>
    </row>
    <row r="8468" spans="1:3" x14ac:dyDescent="0.25">
      <c r="C8468" s="58"/>
    </row>
    <row r="8469" spans="1:3" x14ac:dyDescent="0.25">
      <c r="C8469" s="58"/>
    </row>
    <row r="8470" spans="1:3" x14ac:dyDescent="0.25">
      <c r="C8470" s="58"/>
    </row>
    <row r="8471" spans="1:3" x14ac:dyDescent="0.25">
      <c r="C8471" s="58"/>
    </row>
    <row r="8472" spans="1:3" x14ac:dyDescent="0.25">
      <c r="C8472" s="58"/>
    </row>
    <row r="8473" spans="1:3" x14ac:dyDescent="0.25">
      <c r="C8473" s="58"/>
    </row>
    <row r="8474" spans="1:3" x14ac:dyDescent="0.25">
      <c r="C8474" s="58"/>
    </row>
    <row r="8475" spans="1:3" x14ac:dyDescent="0.25">
      <c r="C8475" s="58"/>
    </row>
    <row r="8476" spans="1:3" x14ac:dyDescent="0.25">
      <c r="C8476" s="58"/>
    </row>
    <row r="8477" spans="1:3" x14ac:dyDescent="0.25">
      <c r="C8477" s="58"/>
    </row>
    <row r="8478" spans="1:3" x14ac:dyDescent="0.25">
      <c r="C8478" s="58"/>
    </row>
    <row r="8479" spans="1:3" x14ac:dyDescent="0.25">
      <c r="C8479" s="58"/>
    </row>
    <row r="8480" spans="1:3" x14ac:dyDescent="0.25">
      <c r="C8480" s="58"/>
    </row>
    <row r="8481" spans="1:3" x14ac:dyDescent="0.25">
      <c r="C8481" s="58"/>
    </row>
    <row r="8482" spans="1:3" x14ac:dyDescent="0.25">
      <c r="C8482" s="58"/>
    </row>
    <row r="8483" spans="1:3" x14ac:dyDescent="0.25">
      <c r="C8483" s="58"/>
    </row>
    <row r="8484" spans="1:3" x14ac:dyDescent="0.25">
      <c r="C8484" s="58"/>
    </row>
    <row r="8485" spans="1:3" x14ac:dyDescent="0.25">
      <c r="A8485" s="59"/>
      <c r="C8485" s="58"/>
    </row>
    <row r="8486" spans="1:3" x14ac:dyDescent="0.25">
      <c r="C8486" s="58"/>
    </row>
    <row r="8487" spans="1:3" x14ac:dyDescent="0.25">
      <c r="C8487" s="58"/>
    </row>
    <row r="8488" spans="1:3" x14ac:dyDescent="0.25">
      <c r="C8488" s="58"/>
    </row>
    <row r="8489" spans="1:3" x14ac:dyDescent="0.25">
      <c r="C8489" s="58"/>
    </row>
    <row r="8490" spans="1:3" x14ac:dyDescent="0.25">
      <c r="C8490" s="58"/>
    </row>
    <row r="8491" spans="1:3" x14ac:dyDescent="0.25">
      <c r="C8491" s="58"/>
    </row>
    <row r="8492" spans="1:3" x14ac:dyDescent="0.25">
      <c r="C8492" s="58"/>
    </row>
    <row r="8493" spans="1:3" x14ac:dyDescent="0.25">
      <c r="C8493" s="58"/>
    </row>
    <row r="8494" spans="1:3" x14ac:dyDescent="0.25">
      <c r="C8494" s="58"/>
    </row>
    <row r="8495" spans="1:3" x14ac:dyDescent="0.25">
      <c r="C8495" s="58"/>
    </row>
    <row r="8496" spans="1:3" x14ac:dyDescent="0.25">
      <c r="C8496" s="58"/>
    </row>
    <row r="8497" spans="1:3" x14ac:dyDescent="0.25">
      <c r="C8497" s="58"/>
    </row>
    <row r="8498" spans="1:3" x14ac:dyDescent="0.25">
      <c r="C8498" s="58"/>
    </row>
    <row r="8499" spans="1:3" x14ac:dyDescent="0.25">
      <c r="C8499" s="58"/>
    </row>
    <row r="8500" spans="1:3" x14ac:dyDescent="0.25">
      <c r="C8500" s="58"/>
    </row>
    <row r="8501" spans="1:3" x14ac:dyDescent="0.25">
      <c r="C8501" s="58"/>
    </row>
    <row r="8502" spans="1:3" x14ac:dyDescent="0.25">
      <c r="C8502" s="58"/>
    </row>
    <row r="8503" spans="1:3" x14ac:dyDescent="0.25">
      <c r="C8503" s="58"/>
    </row>
    <row r="8504" spans="1:3" x14ac:dyDescent="0.25">
      <c r="A8504" s="59"/>
      <c r="C8504" s="58"/>
    </row>
    <row r="8505" spans="1:3" x14ac:dyDescent="0.25">
      <c r="C8505" s="58"/>
    </row>
    <row r="8506" spans="1:3" x14ac:dyDescent="0.25">
      <c r="C8506" s="58"/>
    </row>
    <row r="8507" spans="1:3" x14ac:dyDescent="0.25">
      <c r="C8507" s="58"/>
    </row>
    <row r="8508" spans="1:3" x14ac:dyDescent="0.25">
      <c r="C8508" s="58"/>
    </row>
    <row r="8509" spans="1:3" x14ac:dyDescent="0.25">
      <c r="C8509" s="58"/>
    </row>
    <row r="8510" spans="1:3" x14ac:dyDescent="0.25">
      <c r="C8510" s="58"/>
    </row>
    <row r="8511" spans="1:3" x14ac:dyDescent="0.25">
      <c r="C8511" s="58"/>
    </row>
    <row r="8512" spans="1:3" x14ac:dyDescent="0.25">
      <c r="C8512" s="58"/>
    </row>
    <row r="8513" spans="1:3" x14ac:dyDescent="0.25">
      <c r="C8513" s="58"/>
    </row>
    <row r="8514" spans="1:3" x14ac:dyDescent="0.25">
      <c r="C8514" s="58"/>
    </row>
    <row r="8515" spans="1:3" x14ac:dyDescent="0.25">
      <c r="C8515" s="58"/>
    </row>
    <row r="8516" spans="1:3" x14ac:dyDescent="0.25">
      <c r="C8516" s="58"/>
    </row>
    <row r="8517" spans="1:3" x14ac:dyDescent="0.25">
      <c r="C8517" s="58"/>
    </row>
    <row r="8518" spans="1:3" x14ac:dyDescent="0.25">
      <c r="C8518" s="58"/>
    </row>
    <row r="8519" spans="1:3" x14ac:dyDescent="0.25">
      <c r="C8519" s="58"/>
    </row>
    <row r="8520" spans="1:3" x14ac:dyDescent="0.25">
      <c r="C8520" s="58"/>
    </row>
    <row r="8521" spans="1:3" x14ac:dyDescent="0.25">
      <c r="C8521" s="58"/>
    </row>
    <row r="8522" spans="1:3" x14ac:dyDescent="0.25">
      <c r="C8522" s="58"/>
    </row>
    <row r="8523" spans="1:3" x14ac:dyDescent="0.25">
      <c r="A8523" s="59"/>
      <c r="C8523" s="58"/>
    </row>
    <row r="8524" spans="1:3" x14ac:dyDescent="0.25">
      <c r="C8524" s="58"/>
    </row>
    <row r="8525" spans="1:3" x14ac:dyDescent="0.25">
      <c r="C8525" s="58"/>
    </row>
    <row r="8526" spans="1:3" x14ac:dyDescent="0.25">
      <c r="C8526" s="58"/>
    </row>
    <row r="8527" spans="1:3" x14ac:dyDescent="0.25">
      <c r="C8527" s="58"/>
    </row>
    <row r="8528" spans="1:3" x14ac:dyDescent="0.25">
      <c r="C8528" s="58"/>
    </row>
    <row r="8529" spans="1:3" x14ac:dyDescent="0.25">
      <c r="C8529" s="58"/>
    </row>
    <row r="8530" spans="1:3" x14ac:dyDescent="0.25">
      <c r="C8530" s="58"/>
    </row>
    <row r="8531" spans="1:3" x14ac:dyDescent="0.25">
      <c r="C8531" s="58"/>
    </row>
    <row r="8532" spans="1:3" x14ac:dyDescent="0.25">
      <c r="C8532" s="58"/>
    </row>
    <row r="8533" spans="1:3" x14ac:dyDescent="0.25">
      <c r="C8533" s="58"/>
    </row>
    <row r="8534" spans="1:3" x14ac:dyDescent="0.25">
      <c r="C8534" s="58"/>
    </row>
    <row r="8535" spans="1:3" x14ac:dyDescent="0.25">
      <c r="C8535" s="58"/>
    </row>
    <row r="8536" spans="1:3" x14ac:dyDescent="0.25">
      <c r="C8536" s="58"/>
    </row>
    <row r="8537" spans="1:3" x14ac:dyDescent="0.25">
      <c r="C8537" s="58"/>
    </row>
    <row r="8538" spans="1:3" x14ac:dyDescent="0.25">
      <c r="C8538" s="58"/>
    </row>
    <row r="8539" spans="1:3" x14ac:dyDescent="0.25">
      <c r="C8539" s="58"/>
    </row>
    <row r="8540" spans="1:3" x14ac:dyDescent="0.25">
      <c r="C8540" s="58"/>
    </row>
    <row r="8541" spans="1:3" x14ac:dyDescent="0.25">
      <c r="C8541" s="58"/>
    </row>
    <row r="8542" spans="1:3" x14ac:dyDescent="0.25">
      <c r="A8542" s="59"/>
      <c r="C8542" s="58"/>
    </row>
    <row r="8543" spans="1:3" x14ac:dyDescent="0.25">
      <c r="C8543" s="58"/>
    </row>
    <row r="8544" spans="1:3" x14ac:dyDescent="0.25">
      <c r="C8544" s="58"/>
    </row>
    <row r="8545" spans="3:3" x14ac:dyDescent="0.25">
      <c r="C8545" s="58"/>
    </row>
    <row r="8546" spans="3:3" x14ac:dyDescent="0.25">
      <c r="C8546" s="58"/>
    </row>
    <row r="8547" spans="3:3" x14ac:dyDescent="0.25">
      <c r="C8547" s="58"/>
    </row>
    <row r="8548" spans="3:3" x14ac:dyDescent="0.25">
      <c r="C8548" s="58"/>
    </row>
    <row r="8549" spans="3:3" x14ac:dyDescent="0.25">
      <c r="C8549" s="58"/>
    </row>
    <row r="8550" spans="3:3" x14ac:dyDescent="0.25">
      <c r="C8550" s="58"/>
    </row>
    <row r="8551" spans="3:3" x14ac:dyDescent="0.25">
      <c r="C8551" s="58"/>
    </row>
    <row r="8552" spans="3:3" x14ac:dyDescent="0.25">
      <c r="C8552" s="58"/>
    </row>
    <row r="8553" spans="3:3" x14ac:dyDescent="0.25">
      <c r="C8553" s="58"/>
    </row>
    <row r="8554" spans="3:3" x14ac:dyDescent="0.25">
      <c r="C8554" s="58"/>
    </row>
    <row r="8555" spans="3:3" x14ac:dyDescent="0.25">
      <c r="C8555" s="58"/>
    </row>
    <row r="8556" spans="3:3" x14ac:dyDescent="0.25">
      <c r="C8556" s="58"/>
    </row>
    <row r="8557" spans="3:3" x14ac:dyDescent="0.25">
      <c r="C8557" s="58"/>
    </row>
    <row r="8558" spans="3:3" x14ac:dyDescent="0.25">
      <c r="C8558" s="58"/>
    </row>
    <row r="8559" spans="3:3" x14ac:dyDescent="0.25">
      <c r="C8559" s="58"/>
    </row>
    <row r="8560" spans="3:3" x14ac:dyDescent="0.25">
      <c r="C8560" s="58"/>
    </row>
    <row r="8561" spans="1:3" x14ac:dyDescent="0.25">
      <c r="A8561" s="59"/>
      <c r="C8561" s="58"/>
    </row>
    <row r="8562" spans="1:3" x14ac:dyDescent="0.25">
      <c r="C8562" s="58"/>
    </row>
    <row r="8563" spans="1:3" x14ac:dyDescent="0.25">
      <c r="C8563" s="58"/>
    </row>
    <row r="8564" spans="1:3" x14ac:dyDescent="0.25">
      <c r="C8564" s="58"/>
    </row>
    <row r="8565" spans="1:3" x14ac:dyDescent="0.25">
      <c r="C8565" s="58"/>
    </row>
    <row r="8566" spans="1:3" x14ac:dyDescent="0.25">
      <c r="C8566" s="58"/>
    </row>
    <row r="8567" spans="1:3" x14ac:dyDescent="0.25">
      <c r="C8567" s="58"/>
    </row>
    <row r="8568" spans="1:3" x14ac:dyDescent="0.25">
      <c r="C8568" s="58"/>
    </row>
    <row r="8569" spans="1:3" x14ac:dyDescent="0.25">
      <c r="C8569" s="58"/>
    </row>
    <row r="8570" spans="1:3" x14ac:dyDescent="0.25">
      <c r="C8570" s="58"/>
    </row>
    <row r="8571" spans="1:3" x14ac:dyDescent="0.25">
      <c r="C8571" s="58"/>
    </row>
    <row r="8572" spans="1:3" x14ac:dyDescent="0.25">
      <c r="C8572" s="58"/>
    </row>
    <row r="8573" spans="1:3" x14ac:dyDescent="0.25">
      <c r="C8573" s="58"/>
    </row>
    <row r="8574" spans="1:3" x14ac:dyDescent="0.25">
      <c r="C8574" s="58"/>
    </row>
    <row r="8575" spans="1:3" x14ac:dyDescent="0.25">
      <c r="C8575" s="58"/>
    </row>
    <row r="8576" spans="1:3" x14ac:dyDescent="0.25">
      <c r="C8576" s="58"/>
    </row>
    <row r="8577" spans="1:3" x14ac:dyDescent="0.25">
      <c r="C8577" s="58"/>
    </row>
    <row r="8578" spans="1:3" x14ac:dyDescent="0.25">
      <c r="C8578" s="58"/>
    </row>
    <row r="8579" spans="1:3" x14ac:dyDescent="0.25">
      <c r="C8579" s="58"/>
    </row>
    <row r="8580" spans="1:3" x14ac:dyDescent="0.25">
      <c r="A8580" s="59"/>
      <c r="C8580" s="58"/>
    </row>
    <row r="8581" spans="1:3" x14ac:dyDescent="0.25">
      <c r="C8581" s="58"/>
    </row>
    <row r="8582" spans="1:3" x14ac:dyDescent="0.25">
      <c r="C8582" s="58"/>
    </row>
    <row r="8583" spans="1:3" x14ac:dyDescent="0.25">
      <c r="C8583" s="58"/>
    </row>
    <row r="8584" spans="1:3" x14ac:dyDescent="0.25">
      <c r="C8584" s="58"/>
    </row>
    <row r="8585" spans="1:3" x14ac:dyDescent="0.25">
      <c r="C8585" s="58"/>
    </row>
    <row r="8586" spans="1:3" x14ac:dyDescent="0.25">
      <c r="C8586" s="58"/>
    </row>
    <row r="8587" spans="1:3" x14ac:dyDescent="0.25">
      <c r="C8587" s="58"/>
    </row>
    <row r="8588" spans="1:3" x14ac:dyDescent="0.25">
      <c r="C8588" s="58"/>
    </row>
    <row r="8589" spans="1:3" x14ac:dyDescent="0.25">
      <c r="C8589" s="58"/>
    </row>
    <row r="8590" spans="1:3" x14ac:dyDescent="0.25">
      <c r="C8590" s="58"/>
    </row>
    <row r="8591" spans="1:3" x14ac:dyDescent="0.25">
      <c r="C8591" s="58"/>
    </row>
    <row r="8592" spans="1:3" x14ac:dyDescent="0.25">
      <c r="C8592" s="58"/>
    </row>
    <row r="8593" spans="1:3" x14ac:dyDescent="0.25">
      <c r="C8593" s="58"/>
    </row>
    <row r="8594" spans="1:3" x14ac:dyDescent="0.25">
      <c r="C8594" s="58"/>
    </row>
    <row r="8595" spans="1:3" x14ac:dyDescent="0.25">
      <c r="C8595" s="58"/>
    </row>
    <row r="8596" spans="1:3" x14ac:dyDescent="0.25">
      <c r="C8596" s="58"/>
    </row>
    <row r="8597" spans="1:3" x14ac:dyDescent="0.25">
      <c r="C8597" s="58"/>
    </row>
    <row r="8598" spans="1:3" x14ac:dyDescent="0.25">
      <c r="C8598" s="58"/>
    </row>
    <row r="8599" spans="1:3" x14ac:dyDescent="0.25">
      <c r="A8599" s="59"/>
      <c r="C8599" s="58"/>
    </row>
    <row r="8600" spans="1:3" x14ac:dyDescent="0.25">
      <c r="C8600" s="58"/>
    </row>
    <row r="8601" spans="1:3" x14ac:dyDescent="0.25">
      <c r="C8601" s="58"/>
    </row>
    <row r="8602" spans="1:3" x14ac:dyDescent="0.25">
      <c r="C8602" s="58"/>
    </row>
    <row r="8603" spans="1:3" x14ac:dyDescent="0.25">
      <c r="C8603" s="58"/>
    </row>
    <row r="8604" spans="1:3" x14ac:dyDescent="0.25">
      <c r="C8604" s="58"/>
    </row>
    <row r="8605" spans="1:3" x14ac:dyDescent="0.25">
      <c r="C8605" s="58"/>
    </row>
    <row r="8606" spans="1:3" x14ac:dyDescent="0.25">
      <c r="C8606" s="58"/>
    </row>
    <row r="8607" spans="1:3" x14ac:dyDescent="0.25">
      <c r="C8607" s="58"/>
    </row>
    <row r="8608" spans="1:3" x14ac:dyDescent="0.25">
      <c r="C8608" s="58"/>
    </row>
    <row r="8609" spans="1:3" x14ac:dyDescent="0.25">
      <c r="C8609" s="58"/>
    </row>
    <row r="8610" spans="1:3" x14ac:dyDescent="0.25">
      <c r="C8610" s="58"/>
    </row>
    <row r="8611" spans="1:3" x14ac:dyDescent="0.25">
      <c r="C8611" s="58"/>
    </row>
    <row r="8612" spans="1:3" x14ac:dyDescent="0.25">
      <c r="C8612" s="58"/>
    </row>
    <row r="8613" spans="1:3" x14ac:dyDescent="0.25">
      <c r="C8613" s="58"/>
    </row>
    <row r="8614" spans="1:3" x14ac:dyDescent="0.25">
      <c r="C8614" s="58"/>
    </row>
    <row r="8615" spans="1:3" x14ac:dyDescent="0.25">
      <c r="C8615" s="58"/>
    </row>
    <row r="8616" spans="1:3" x14ac:dyDescent="0.25">
      <c r="C8616" s="58"/>
    </row>
    <row r="8617" spans="1:3" x14ac:dyDescent="0.25">
      <c r="C8617" s="58"/>
    </row>
    <row r="8618" spans="1:3" x14ac:dyDescent="0.25">
      <c r="A8618" s="59"/>
      <c r="C8618" s="58"/>
    </row>
    <row r="8619" spans="1:3" x14ac:dyDescent="0.25">
      <c r="C8619" s="58"/>
    </row>
    <row r="8620" spans="1:3" x14ac:dyDescent="0.25">
      <c r="C8620" s="58"/>
    </row>
    <row r="8621" spans="1:3" x14ac:dyDescent="0.25">
      <c r="C8621" s="58"/>
    </row>
    <row r="8622" spans="1:3" x14ac:dyDescent="0.25">
      <c r="C8622" s="58"/>
    </row>
    <row r="8623" spans="1:3" x14ac:dyDescent="0.25">
      <c r="C8623" s="58"/>
    </row>
    <row r="8624" spans="1:3" x14ac:dyDescent="0.25">
      <c r="C8624" s="58"/>
    </row>
    <row r="8625" spans="1:3" x14ac:dyDescent="0.25">
      <c r="C8625" s="58"/>
    </row>
    <row r="8626" spans="1:3" x14ac:dyDescent="0.25">
      <c r="C8626" s="58"/>
    </row>
    <row r="8627" spans="1:3" x14ac:dyDescent="0.25">
      <c r="C8627" s="58"/>
    </row>
    <row r="8628" spans="1:3" x14ac:dyDescent="0.25">
      <c r="C8628" s="58"/>
    </row>
    <row r="8629" spans="1:3" x14ac:dyDescent="0.25">
      <c r="C8629" s="58"/>
    </row>
    <row r="8630" spans="1:3" x14ac:dyDescent="0.25">
      <c r="C8630" s="58"/>
    </row>
    <row r="8631" spans="1:3" x14ac:dyDescent="0.25">
      <c r="C8631" s="58"/>
    </row>
    <row r="8632" spans="1:3" x14ac:dyDescent="0.25">
      <c r="C8632" s="58"/>
    </row>
    <row r="8633" spans="1:3" x14ac:dyDescent="0.25">
      <c r="C8633" s="58"/>
    </row>
    <row r="8634" spans="1:3" x14ac:dyDescent="0.25">
      <c r="C8634" s="58"/>
    </row>
    <row r="8635" spans="1:3" x14ac:dyDescent="0.25">
      <c r="C8635" s="58"/>
    </row>
    <row r="8636" spans="1:3" x14ac:dyDescent="0.25">
      <c r="C8636" s="58"/>
    </row>
    <row r="8637" spans="1:3" x14ac:dyDescent="0.25">
      <c r="A8637" s="59"/>
      <c r="C8637" s="58"/>
    </row>
    <row r="8638" spans="1:3" x14ac:dyDescent="0.25">
      <c r="C8638" s="58"/>
    </row>
    <row r="8639" spans="1:3" x14ac:dyDescent="0.25">
      <c r="C8639" s="58"/>
    </row>
    <row r="8640" spans="1:3" x14ac:dyDescent="0.25">
      <c r="C8640" s="58"/>
    </row>
    <row r="8641" spans="1:3" x14ac:dyDescent="0.25">
      <c r="C8641" s="58"/>
    </row>
    <row r="8642" spans="1:3" x14ac:dyDescent="0.25">
      <c r="C8642" s="58"/>
    </row>
    <row r="8643" spans="1:3" x14ac:dyDescent="0.25">
      <c r="C8643" s="58"/>
    </row>
    <row r="8644" spans="1:3" x14ac:dyDescent="0.25">
      <c r="C8644" s="58"/>
    </row>
    <row r="8645" spans="1:3" x14ac:dyDescent="0.25">
      <c r="C8645" s="58"/>
    </row>
    <row r="8646" spans="1:3" x14ac:dyDescent="0.25">
      <c r="C8646" s="58"/>
    </row>
    <row r="8647" spans="1:3" x14ac:dyDescent="0.25">
      <c r="C8647" s="58"/>
    </row>
    <row r="8648" spans="1:3" x14ac:dyDescent="0.25">
      <c r="C8648" s="58"/>
    </row>
    <row r="8649" spans="1:3" x14ac:dyDescent="0.25">
      <c r="C8649" s="58"/>
    </row>
    <row r="8650" spans="1:3" x14ac:dyDescent="0.25">
      <c r="C8650" s="58"/>
    </row>
    <row r="8651" spans="1:3" x14ac:dyDescent="0.25">
      <c r="C8651" s="58"/>
    </row>
    <row r="8652" spans="1:3" x14ac:dyDescent="0.25">
      <c r="C8652" s="58"/>
    </row>
    <row r="8653" spans="1:3" x14ac:dyDescent="0.25">
      <c r="C8653" s="58"/>
    </row>
    <row r="8654" spans="1:3" x14ac:dyDescent="0.25">
      <c r="C8654" s="58"/>
    </row>
    <row r="8655" spans="1:3" x14ac:dyDescent="0.25">
      <c r="C8655" s="58"/>
    </row>
    <row r="8656" spans="1:3" x14ac:dyDescent="0.25">
      <c r="A8656" s="59"/>
      <c r="C8656" s="58"/>
    </row>
    <row r="8657" spans="3:3" x14ac:dyDescent="0.25">
      <c r="C8657" s="58"/>
    </row>
    <row r="8658" spans="3:3" x14ac:dyDescent="0.25">
      <c r="C8658" s="58"/>
    </row>
    <row r="8659" spans="3:3" x14ac:dyDescent="0.25">
      <c r="C8659" s="58"/>
    </row>
    <row r="8660" spans="3:3" x14ac:dyDescent="0.25">
      <c r="C8660" s="58"/>
    </row>
    <row r="8661" spans="3:3" x14ac:dyDescent="0.25">
      <c r="C8661" s="58"/>
    </row>
    <row r="8662" spans="3:3" x14ac:dyDescent="0.25">
      <c r="C8662" s="58"/>
    </row>
    <row r="8663" spans="3:3" x14ac:dyDescent="0.25">
      <c r="C8663" s="58"/>
    </row>
    <row r="8664" spans="3:3" x14ac:dyDescent="0.25">
      <c r="C8664" s="58"/>
    </row>
    <row r="8665" spans="3:3" x14ac:dyDescent="0.25">
      <c r="C8665" s="58"/>
    </row>
    <row r="8666" spans="3:3" x14ac:dyDescent="0.25">
      <c r="C8666" s="58"/>
    </row>
    <row r="8667" spans="3:3" x14ac:dyDescent="0.25">
      <c r="C8667" s="58"/>
    </row>
    <row r="8668" spans="3:3" x14ac:dyDescent="0.25">
      <c r="C8668" s="58"/>
    </row>
    <row r="8669" spans="3:3" x14ac:dyDescent="0.25">
      <c r="C8669" s="58"/>
    </row>
    <row r="8670" spans="3:3" x14ac:dyDescent="0.25">
      <c r="C8670" s="58"/>
    </row>
    <row r="8671" spans="3:3" x14ac:dyDescent="0.25">
      <c r="C8671" s="58"/>
    </row>
    <row r="8672" spans="3:3" x14ac:dyDescent="0.25">
      <c r="C8672" s="58"/>
    </row>
    <row r="8673" spans="1:3" x14ac:dyDescent="0.25">
      <c r="C8673" s="58"/>
    </row>
    <row r="8674" spans="1:3" x14ac:dyDescent="0.25">
      <c r="C8674" s="58"/>
    </row>
    <row r="8675" spans="1:3" x14ac:dyDescent="0.25">
      <c r="A8675" s="59"/>
      <c r="C8675" s="58"/>
    </row>
    <row r="8676" spans="1:3" x14ac:dyDescent="0.25">
      <c r="C8676" s="58"/>
    </row>
    <row r="8677" spans="1:3" x14ac:dyDescent="0.25">
      <c r="C8677" s="58"/>
    </row>
    <row r="8678" spans="1:3" x14ac:dyDescent="0.25">
      <c r="C8678" s="58"/>
    </row>
    <row r="8679" spans="1:3" x14ac:dyDescent="0.25">
      <c r="C8679" s="58"/>
    </row>
    <row r="8680" spans="1:3" x14ac:dyDescent="0.25">
      <c r="C8680" s="58"/>
    </row>
    <row r="8681" spans="1:3" x14ac:dyDescent="0.25">
      <c r="C8681" s="58"/>
    </row>
    <row r="8682" spans="1:3" x14ac:dyDescent="0.25">
      <c r="C8682" s="58"/>
    </row>
    <row r="8683" spans="1:3" x14ac:dyDescent="0.25">
      <c r="C8683" s="58"/>
    </row>
    <row r="8684" spans="1:3" x14ac:dyDescent="0.25">
      <c r="C8684" s="58"/>
    </row>
    <row r="8685" spans="1:3" x14ac:dyDescent="0.25">
      <c r="C8685" s="58"/>
    </row>
    <row r="8686" spans="1:3" x14ac:dyDescent="0.25">
      <c r="C8686" s="58"/>
    </row>
    <row r="8687" spans="1:3" x14ac:dyDescent="0.25">
      <c r="C8687" s="58"/>
    </row>
    <row r="8688" spans="1:3" x14ac:dyDescent="0.25">
      <c r="C8688" s="58"/>
    </row>
    <row r="8689" spans="1:3" x14ac:dyDescent="0.25">
      <c r="C8689" s="58"/>
    </row>
    <row r="8690" spans="1:3" x14ac:dyDescent="0.25">
      <c r="C8690" s="58"/>
    </row>
    <row r="8691" spans="1:3" x14ac:dyDescent="0.25">
      <c r="C8691" s="58"/>
    </row>
    <row r="8692" spans="1:3" x14ac:dyDescent="0.25">
      <c r="C8692" s="58"/>
    </row>
    <row r="8693" spans="1:3" x14ac:dyDescent="0.25">
      <c r="C8693" s="58"/>
    </row>
    <row r="8694" spans="1:3" x14ac:dyDescent="0.25">
      <c r="A8694" s="59"/>
      <c r="C8694" s="58"/>
    </row>
    <row r="8695" spans="1:3" x14ac:dyDescent="0.25">
      <c r="C8695" s="58"/>
    </row>
    <row r="8696" spans="1:3" x14ac:dyDescent="0.25">
      <c r="C8696" s="58"/>
    </row>
    <row r="8697" spans="1:3" x14ac:dyDescent="0.25">
      <c r="C8697" s="58"/>
    </row>
    <row r="8698" spans="1:3" x14ac:dyDescent="0.25">
      <c r="C8698" s="58"/>
    </row>
    <row r="8699" spans="1:3" x14ac:dyDescent="0.25">
      <c r="C8699" s="58"/>
    </row>
    <row r="8700" spans="1:3" x14ac:dyDescent="0.25">
      <c r="C8700" s="58"/>
    </row>
    <row r="8701" spans="1:3" x14ac:dyDescent="0.25">
      <c r="C8701" s="58"/>
    </row>
    <row r="8702" spans="1:3" x14ac:dyDescent="0.25">
      <c r="C8702" s="58"/>
    </row>
    <row r="8703" spans="1:3" x14ac:dyDescent="0.25">
      <c r="C8703" s="58"/>
    </row>
    <row r="8704" spans="1:3" x14ac:dyDescent="0.25">
      <c r="C8704" s="58"/>
    </row>
    <row r="8705" spans="1:3" x14ac:dyDescent="0.25">
      <c r="C8705" s="58"/>
    </row>
    <row r="8706" spans="1:3" x14ac:dyDescent="0.25">
      <c r="C8706" s="58"/>
    </row>
    <row r="8707" spans="1:3" x14ac:dyDescent="0.25">
      <c r="C8707" s="58"/>
    </row>
    <row r="8708" spans="1:3" x14ac:dyDescent="0.25">
      <c r="C8708" s="58"/>
    </row>
    <row r="8709" spans="1:3" x14ac:dyDescent="0.25">
      <c r="C8709" s="58"/>
    </row>
    <row r="8710" spans="1:3" x14ac:dyDescent="0.25">
      <c r="C8710" s="58"/>
    </row>
    <row r="8711" spans="1:3" x14ac:dyDescent="0.25">
      <c r="C8711" s="58"/>
    </row>
    <row r="8712" spans="1:3" x14ac:dyDescent="0.25">
      <c r="C8712" s="58"/>
    </row>
    <row r="8713" spans="1:3" x14ac:dyDescent="0.25">
      <c r="A8713" s="59"/>
      <c r="C8713" s="58"/>
    </row>
    <row r="8714" spans="1:3" x14ac:dyDescent="0.25">
      <c r="C8714" s="58"/>
    </row>
    <row r="8715" spans="1:3" x14ac:dyDescent="0.25">
      <c r="C8715" s="58"/>
    </row>
    <row r="8716" spans="1:3" x14ac:dyDescent="0.25">
      <c r="C8716" s="58"/>
    </row>
    <row r="8717" spans="1:3" x14ac:dyDescent="0.25">
      <c r="C8717" s="58"/>
    </row>
    <row r="8718" spans="1:3" x14ac:dyDescent="0.25">
      <c r="C8718" s="58"/>
    </row>
    <row r="8719" spans="1:3" x14ac:dyDescent="0.25">
      <c r="C8719" s="58"/>
    </row>
    <row r="8720" spans="1:3" x14ac:dyDescent="0.25">
      <c r="C8720" s="58"/>
    </row>
    <row r="8721" spans="1:3" x14ac:dyDescent="0.25">
      <c r="C8721" s="58"/>
    </row>
    <row r="8722" spans="1:3" x14ac:dyDescent="0.25">
      <c r="C8722" s="58"/>
    </row>
    <row r="8723" spans="1:3" x14ac:dyDescent="0.25">
      <c r="C8723" s="58"/>
    </row>
    <row r="8724" spans="1:3" x14ac:dyDescent="0.25">
      <c r="C8724" s="58"/>
    </row>
    <row r="8725" spans="1:3" x14ac:dyDescent="0.25">
      <c r="C8725" s="58"/>
    </row>
    <row r="8726" spans="1:3" x14ac:dyDescent="0.25">
      <c r="C8726" s="58"/>
    </row>
    <row r="8727" spans="1:3" x14ac:dyDescent="0.25">
      <c r="C8727" s="58"/>
    </row>
    <row r="8728" spans="1:3" x14ac:dyDescent="0.25">
      <c r="C8728" s="58"/>
    </row>
    <row r="8729" spans="1:3" x14ac:dyDescent="0.25">
      <c r="C8729" s="58"/>
    </row>
    <row r="8730" spans="1:3" x14ac:dyDescent="0.25">
      <c r="C8730" s="58"/>
    </row>
    <row r="8731" spans="1:3" x14ac:dyDescent="0.25">
      <c r="C8731" s="58"/>
    </row>
    <row r="8732" spans="1:3" x14ac:dyDescent="0.25">
      <c r="A8732" s="59"/>
      <c r="C8732" s="58"/>
    </row>
    <row r="8733" spans="1:3" x14ac:dyDescent="0.25">
      <c r="C8733" s="58"/>
    </row>
    <row r="8734" spans="1:3" x14ac:dyDescent="0.25">
      <c r="C8734" s="58"/>
    </row>
    <row r="8735" spans="1:3" x14ac:dyDescent="0.25">
      <c r="C8735" s="58"/>
    </row>
    <row r="8736" spans="1:3" x14ac:dyDescent="0.25">
      <c r="C8736" s="58"/>
    </row>
    <row r="8737" spans="1:3" x14ac:dyDescent="0.25">
      <c r="C8737" s="58"/>
    </row>
    <row r="8738" spans="1:3" x14ac:dyDescent="0.25">
      <c r="C8738" s="58"/>
    </row>
    <row r="8739" spans="1:3" x14ac:dyDescent="0.25">
      <c r="C8739" s="58"/>
    </row>
    <row r="8740" spans="1:3" x14ac:dyDescent="0.25">
      <c r="C8740" s="58"/>
    </row>
    <row r="8741" spans="1:3" x14ac:dyDescent="0.25">
      <c r="C8741" s="58"/>
    </row>
    <row r="8742" spans="1:3" x14ac:dyDescent="0.25">
      <c r="C8742" s="58"/>
    </row>
    <row r="8743" spans="1:3" x14ac:dyDescent="0.25">
      <c r="C8743" s="58"/>
    </row>
    <row r="8744" spans="1:3" x14ac:dyDescent="0.25">
      <c r="C8744" s="58"/>
    </row>
    <row r="8745" spans="1:3" x14ac:dyDescent="0.25">
      <c r="C8745" s="58"/>
    </row>
    <row r="8746" spans="1:3" x14ac:dyDescent="0.25">
      <c r="C8746" s="58"/>
    </row>
    <row r="8747" spans="1:3" x14ac:dyDescent="0.25">
      <c r="C8747" s="58"/>
    </row>
    <row r="8748" spans="1:3" x14ac:dyDescent="0.25">
      <c r="C8748" s="58"/>
    </row>
    <row r="8749" spans="1:3" x14ac:dyDescent="0.25">
      <c r="C8749" s="58"/>
    </row>
    <row r="8750" spans="1:3" x14ac:dyDescent="0.25">
      <c r="C8750" s="58"/>
    </row>
    <row r="8751" spans="1:3" x14ac:dyDescent="0.25">
      <c r="A8751" s="59"/>
      <c r="C8751" s="58"/>
    </row>
    <row r="8752" spans="1:3" x14ac:dyDescent="0.25">
      <c r="C8752" s="58"/>
    </row>
    <row r="8753" spans="3:3" x14ac:dyDescent="0.25">
      <c r="C8753" s="58"/>
    </row>
    <row r="8754" spans="3:3" x14ac:dyDescent="0.25">
      <c r="C8754" s="58"/>
    </row>
    <row r="8755" spans="3:3" x14ac:dyDescent="0.25">
      <c r="C8755" s="58"/>
    </row>
    <row r="8756" spans="3:3" x14ac:dyDescent="0.25">
      <c r="C8756" s="58"/>
    </row>
    <row r="8757" spans="3:3" x14ac:dyDescent="0.25">
      <c r="C8757" s="58"/>
    </row>
    <row r="8758" spans="3:3" x14ac:dyDescent="0.25">
      <c r="C8758" s="58"/>
    </row>
    <row r="8759" spans="3:3" x14ac:dyDescent="0.25">
      <c r="C8759" s="58"/>
    </row>
    <row r="8760" spans="3:3" x14ac:dyDescent="0.25">
      <c r="C8760" s="58"/>
    </row>
    <row r="8761" spans="3:3" x14ac:dyDescent="0.25">
      <c r="C8761" s="58"/>
    </row>
    <row r="8762" spans="3:3" x14ac:dyDescent="0.25">
      <c r="C8762" s="58"/>
    </row>
    <row r="8763" spans="3:3" x14ac:dyDescent="0.25">
      <c r="C8763" s="58"/>
    </row>
    <row r="8764" spans="3:3" x14ac:dyDescent="0.25">
      <c r="C8764" s="58"/>
    </row>
    <row r="8765" spans="3:3" x14ac:dyDescent="0.25">
      <c r="C8765" s="58"/>
    </row>
    <row r="8766" spans="3:3" x14ac:dyDescent="0.25">
      <c r="C8766" s="58"/>
    </row>
    <row r="8767" spans="3:3" x14ac:dyDescent="0.25">
      <c r="C8767" s="58"/>
    </row>
    <row r="8768" spans="3:3" x14ac:dyDescent="0.25">
      <c r="C8768" s="58"/>
    </row>
    <row r="8769" spans="1:3" x14ac:dyDescent="0.25">
      <c r="C8769" s="58"/>
    </row>
    <row r="8770" spans="1:3" x14ac:dyDescent="0.25">
      <c r="A8770" s="59"/>
      <c r="C8770" s="58"/>
    </row>
    <row r="8771" spans="1:3" x14ac:dyDescent="0.25">
      <c r="C8771" s="58"/>
    </row>
    <row r="8772" spans="1:3" x14ac:dyDescent="0.25">
      <c r="C8772" s="58"/>
    </row>
    <row r="8773" spans="1:3" x14ac:dyDescent="0.25">
      <c r="C8773" s="58"/>
    </row>
    <row r="8774" spans="1:3" x14ac:dyDescent="0.25">
      <c r="C8774" s="58"/>
    </row>
    <row r="8775" spans="1:3" x14ac:dyDescent="0.25">
      <c r="C8775" s="58"/>
    </row>
    <row r="8776" spans="1:3" x14ac:dyDescent="0.25">
      <c r="C8776" s="58"/>
    </row>
    <row r="8777" spans="1:3" x14ac:dyDescent="0.25">
      <c r="C8777" s="58"/>
    </row>
    <row r="8778" spans="1:3" x14ac:dyDescent="0.25">
      <c r="C8778" s="58"/>
    </row>
    <row r="8779" spans="1:3" x14ac:dyDescent="0.25">
      <c r="C8779" s="58"/>
    </row>
    <row r="8780" spans="1:3" x14ac:dyDescent="0.25">
      <c r="C8780" s="58"/>
    </row>
    <row r="8781" spans="1:3" x14ac:dyDescent="0.25">
      <c r="C8781" s="58"/>
    </row>
    <row r="8782" spans="1:3" x14ac:dyDescent="0.25">
      <c r="C8782" s="58"/>
    </row>
    <row r="8783" spans="1:3" x14ac:dyDescent="0.25">
      <c r="C8783" s="58"/>
    </row>
    <row r="8784" spans="1:3" x14ac:dyDescent="0.25">
      <c r="C8784" s="58"/>
    </row>
    <row r="8785" spans="1:3" x14ac:dyDescent="0.25">
      <c r="C8785" s="58"/>
    </row>
    <row r="8786" spans="1:3" x14ac:dyDescent="0.25">
      <c r="C8786" s="58"/>
    </row>
    <row r="8787" spans="1:3" x14ac:dyDescent="0.25">
      <c r="C8787" s="58"/>
    </row>
    <row r="8788" spans="1:3" x14ac:dyDescent="0.25">
      <c r="C8788" s="58"/>
    </row>
    <row r="8789" spans="1:3" x14ac:dyDescent="0.25">
      <c r="A8789" s="59"/>
      <c r="C8789" s="58"/>
    </row>
    <row r="8790" spans="1:3" x14ac:dyDescent="0.25">
      <c r="C8790" s="58"/>
    </row>
    <row r="8791" spans="1:3" x14ac:dyDescent="0.25">
      <c r="C8791" s="58"/>
    </row>
    <row r="8792" spans="1:3" x14ac:dyDescent="0.25">
      <c r="C8792" s="58"/>
    </row>
    <row r="8793" spans="1:3" x14ac:dyDescent="0.25">
      <c r="C8793" s="58"/>
    </row>
    <row r="8794" spans="1:3" x14ac:dyDescent="0.25">
      <c r="C8794" s="58"/>
    </row>
    <row r="8795" spans="1:3" x14ac:dyDescent="0.25">
      <c r="C8795" s="58"/>
    </row>
    <row r="8796" spans="1:3" x14ac:dyDescent="0.25">
      <c r="C8796" s="58"/>
    </row>
    <row r="8797" spans="1:3" x14ac:dyDescent="0.25">
      <c r="C8797" s="58"/>
    </row>
    <row r="8798" spans="1:3" x14ac:dyDescent="0.25">
      <c r="C8798" s="58"/>
    </row>
    <row r="8799" spans="1:3" x14ac:dyDescent="0.25">
      <c r="C8799" s="58"/>
    </row>
    <row r="8800" spans="1:3" x14ac:dyDescent="0.25">
      <c r="C8800" s="58"/>
    </row>
    <row r="8801" spans="1:3" x14ac:dyDescent="0.25">
      <c r="C8801" s="58"/>
    </row>
    <row r="8802" spans="1:3" x14ac:dyDescent="0.25">
      <c r="C8802" s="58"/>
    </row>
    <row r="8803" spans="1:3" x14ac:dyDescent="0.25">
      <c r="C8803" s="58"/>
    </row>
    <row r="8804" spans="1:3" x14ac:dyDescent="0.25">
      <c r="C8804" s="58"/>
    </row>
    <row r="8805" spans="1:3" x14ac:dyDescent="0.25">
      <c r="C8805" s="58"/>
    </row>
    <row r="8806" spans="1:3" x14ac:dyDescent="0.25">
      <c r="C8806" s="58"/>
    </row>
    <row r="8807" spans="1:3" x14ac:dyDescent="0.25">
      <c r="C8807" s="58"/>
    </row>
    <row r="8808" spans="1:3" x14ac:dyDescent="0.25">
      <c r="A8808" s="59"/>
      <c r="C8808" s="58"/>
    </row>
    <row r="8809" spans="1:3" x14ac:dyDescent="0.25">
      <c r="C8809" s="58"/>
    </row>
    <row r="8810" spans="1:3" x14ac:dyDescent="0.25">
      <c r="C8810" s="58"/>
    </row>
    <row r="8811" spans="1:3" x14ac:dyDescent="0.25">
      <c r="C8811" s="58"/>
    </row>
    <row r="8812" spans="1:3" x14ac:dyDescent="0.25">
      <c r="C8812" s="58"/>
    </row>
    <row r="8813" spans="1:3" x14ac:dyDescent="0.25">
      <c r="C8813" s="58"/>
    </row>
    <row r="8814" spans="1:3" x14ac:dyDescent="0.25">
      <c r="C8814" s="58"/>
    </row>
    <row r="8815" spans="1:3" x14ac:dyDescent="0.25">
      <c r="C8815" s="58"/>
    </row>
    <row r="8816" spans="1:3" x14ac:dyDescent="0.25">
      <c r="C8816" s="58"/>
    </row>
    <row r="8817" spans="1:3" x14ac:dyDescent="0.25">
      <c r="C8817" s="58"/>
    </row>
    <row r="8818" spans="1:3" x14ac:dyDescent="0.25">
      <c r="C8818" s="58"/>
    </row>
    <row r="8819" spans="1:3" x14ac:dyDescent="0.25">
      <c r="C8819" s="58"/>
    </row>
    <row r="8820" spans="1:3" x14ac:dyDescent="0.25">
      <c r="C8820" s="58"/>
    </row>
    <row r="8821" spans="1:3" x14ac:dyDescent="0.25">
      <c r="C8821" s="58"/>
    </row>
    <row r="8822" spans="1:3" x14ac:dyDescent="0.25">
      <c r="C8822" s="58"/>
    </row>
    <row r="8823" spans="1:3" x14ac:dyDescent="0.25">
      <c r="C8823" s="58"/>
    </row>
    <row r="8824" spans="1:3" x14ac:dyDescent="0.25">
      <c r="C8824" s="58"/>
    </row>
    <row r="8825" spans="1:3" x14ac:dyDescent="0.25">
      <c r="C8825" s="58"/>
    </row>
    <row r="8826" spans="1:3" x14ac:dyDescent="0.25">
      <c r="C8826" s="58"/>
    </row>
    <row r="8827" spans="1:3" x14ac:dyDescent="0.25">
      <c r="A8827" s="59"/>
      <c r="C8827" s="58"/>
    </row>
    <row r="8828" spans="1:3" x14ac:dyDescent="0.25">
      <c r="C8828" s="58"/>
    </row>
    <row r="8829" spans="1:3" x14ac:dyDescent="0.25">
      <c r="C8829" s="58"/>
    </row>
    <row r="8830" spans="1:3" x14ac:dyDescent="0.25">
      <c r="C8830" s="58"/>
    </row>
    <row r="8831" spans="1:3" x14ac:dyDescent="0.25">
      <c r="C8831" s="58"/>
    </row>
    <row r="8832" spans="1:3" x14ac:dyDescent="0.25">
      <c r="C8832" s="58"/>
    </row>
    <row r="8833" spans="1:3" x14ac:dyDescent="0.25">
      <c r="C8833" s="58"/>
    </row>
    <row r="8834" spans="1:3" x14ac:dyDescent="0.25">
      <c r="C8834" s="58"/>
    </row>
    <row r="8835" spans="1:3" x14ac:dyDescent="0.25">
      <c r="C8835" s="58"/>
    </row>
    <row r="8836" spans="1:3" x14ac:dyDescent="0.25">
      <c r="C8836" s="58"/>
    </row>
    <row r="8837" spans="1:3" x14ac:dyDescent="0.25">
      <c r="C8837" s="58"/>
    </row>
    <row r="8838" spans="1:3" x14ac:dyDescent="0.25">
      <c r="C8838" s="58"/>
    </row>
    <row r="8839" spans="1:3" x14ac:dyDescent="0.25">
      <c r="C8839" s="58"/>
    </row>
    <row r="8840" spans="1:3" x14ac:dyDescent="0.25">
      <c r="C8840" s="58"/>
    </row>
    <row r="8841" spans="1:3" x14ac:dyDescent="0.25">
      <c r="C8841" s="58"/>
    </row>
    <row r="8842" spans="1:3" x14ac:dyDescent="0.25">
      <c r="C8842" s="58"/>
    </row>
    <row r="8843" spans="1:3" x14ac:dyDescent="0.25">
      <c r="C8843" s="58"/>
    </row>
    <row r="8844" spans="1:3" x14ac:dyDescent="0.25">
      <c r="C8844" s="58"/>
    </row>
    <row r="8845" spans="1:3" x14ac:dyDescent="0.25">
      <c r="C8845" s="58"/>
    </row>
    <row r="8846" spans="1:3" x14ac:dyDescent="0.25">
      <c r="A8846" s="59"/>
      <c r="C8846" s="58"/>
    </row>
    <row r="8847" spans="1:3" x14ac:dyDescent="0.25">
      <c r="C8847" s="58"/>
    </row>
    <row r="8848" spans="1:3" x14ac:dyDescent="0.25">
      <c r="C8848" s="58"/>
    </row>
    <row r="8849" spans="3:3" x14ac:dyDescent="0.25">
      <c r="C8849" s="58"/>
    </row>
    <row r="8850" spans="3:3" x14ac:dyDescent="0.25">
      <c r="C8850" s="58"/>
    </row>
    <row r="8851" spans="3:3" x14ac:dyDescent="0.25">
      <c r="C8851" s="58"/>
    </row>
    <row r="8852" spans="3:3" x14ac:dyDescent="0.25">
      <c r="C8852" s="58"/>
    </row>
    <row r="8853" spans="3:3" x14ac:dyDescent="0.25">
      <c r="C8853" s="58"/>
    </row>
    <row r="8854" spans="3:3" x14ac:dyDescent="0.25">
      <c r="C8854" s="58"/>
    </row>
    <row r="8855" spans="3:3" x14ac:dyDescent="0.25">
      <c r="C8855" s="58"/>
    </row>
    <row r="8856" spans="3:3" x14ac:dyDescent="0.25">
      <c r="C8856" s="58"/>
    </row>
    <row r="8857" spans="3:3" x14ac:dyDescent="0.25">
      <c r="C8857" s="58"/>
    </row>
    <row r="8858" spans="3:3" x14ac:dyDescent="0.25">
      <c r="C8858" s="58"/>
    </row>
    <row r="8859" spans="3:3" x14ac:dyDescent="0.25">
      <c r="C8859" s="58"/>
    </row>
    <row r="8860" spans="3:3" x14ac:dyDescent="0.25">
      <c r="C8860" s="58"/>
    </row>
    <row r="8861" spans="3:3" x14ac:dyDescent="0.25">
      <c r="C8861" s="58"/>
    </row>
    <row r="8862" spans="3:3" x14ac:dyDescent="0.25">
      <c r="C8862" s="58"/>
    </row>
    <row r="8863" spans="3:3" x14ac:dyDescent="0.25">
      <c r="C8863" s="58"/>
    </row>
    <row r="8864" spans="3:3" x14ac:dyDescent="0.25">
      <c r="C8864" s="58"/>
    </row>
    <row r="8865" spans="1:3" x14ac:dyDescent="0.25">
      <c r="A8865" s="59"/>
      <c r="C8865" s="58"/>
    </row>
    <row r="8866" spans="1:3" x14ac:dyDescent="0.25">
      <c r="C8866" s="58"/>
    </row>
    <row r="8867" spans="1:3" x14ac:dyDescent="0.25">
      <c r="C8867" s="58"/>
    </row>
    <row r="8868" spans="1:3" x14ac:dyDescent="0.25">
      <c r="C8868" s="58"/>
    </row>
    <row r="8869" spans="1:3" x14ac:dyDescent="0.25">
      <c r="C8869" s="58"/>
    </row>
    <row r="8870" spans="1:3" x14ac:dyDescent="0.25">
      <c r="C8870" s="58"/>
    </row>
    <row r="8871" spans="1:3" x14ac:dyDescent="0.25">
      <c r="C8871" s="58"/>
    </row>
    <row r="8872" spans="1:3" x14ac:dyDescent="0.25">
      <c r="C8872" s="58"/>
    </row>
    <row r="8873" spans="1:3" x14ac:dyDescent="0.25">
      <c r="C8873" s="58"/>
    </row>
    <row r="8874" spans="1:3" x14ac:dyDescent="0.25">
      <c r="C8874" s="58"/>
    </row>
    <row r="8875" spans="1:3" x14ac:dyDescent="0.25">
      <c r="C8875" s="58"/>
    </row>
    <row r="8876" spans="1:3" x14ac:dyDescent="0.25">
      <c r="C8876" s="58"/>
    </row>
    <row r="8877" spans="1:3" x14ac:dyDescent="0.25">
      <c r="C8877" s="58"/>
    </row>
    <row r="8878" spans="1:3" x14ac:dyDescent="0.25">
      <c r="C8878" s="58"/>
    </row>
    <row r="8879" spans="1:3" x14ac:dyDescent="0.25">
      <c r="C8879" s="58"/>
    </row>
    <row r="8880" spans="1:3" x14ac:dyDescent="0.25">
      <c r="C8880" s="58"/>
    </row>
    <row r="8881" spans="1:3" x14ac:dyDescent="0.25">
      <c r="C8881" s="58"/>
    </row>
    <row r="8882" spans="1:3" x14ac:dyDescent="0.25">
      <c r="C8882" s="58"/>
    </row>
    <row r="8883" spans="1:3" x14ac:dyDescent="0.25">
      <c r="C8883" s="58"/>
    </row>
    <row r="8884" spans="1:3" x14ac:dyDescent="0.25">
      <c r="A8884" s="59"/>
      <c r="C8884" s="58"/>
    </row>
    <row r="8885" spans="1:3" x14ac:dyDescent="0.25">
      <c r="C8885" s="58"/>
    </row>
    <row r="8886" spans="1:3" x14ac:dyDescent="0.25">
      <c r="C8886" s="58"/>
    </row>
    <row r="8887" spans="1:3" x14ac:dyDescent="0.25">
      <c r="C8887" s="58"/>
    </row>
    <row r="8888" spans="1:3" x14ac:dyDescent="0.25">
      <c r="C8888" s="58"/>
    </row>
    <row r="8889" spans="1:3" x14ac:dyDescent="0.25">
      <c r="C8889" s="5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Z72"/>
  <sheetViews>
    <sheetView topLeftCell="B1" zoomScale="80" zoomScaleNormal="80" workbookViewId="0">
      <selection activeCell="W19" sqref="W19"/>
    </sheetView>
  </sheetViews>
  <sheetFormatPr defaultRowHeight="15.75" x14ac:dyDescent="0.25"/>
  <cols>
    <col min="1" max="1" width="11.25" style="2" bestFit="1" customWidth="1"/>
    <col min="2" max="6" width="9" style="2"/>
    <col min="7" max="7" width="9.125" style="2" bestFit="1" customWidth="1"/>
    <col min="8" max="9" width="14.5" style="2" bestFit="1" customWidth="1"/>
    <col min="10" max="10" width="10.25" style="2" bestFit="1" customWidth="1"/>
    <col min="11" max="11" width="10.25" style="2" customWidth="1"/>
    <col min="12" max="18" width="9" style="2"/>
    <col min="19" max="19" width="16.875" style="2" bestFit="1" customWidth="1"/>
    <col min="20" max="20" width="14.5" style="2" bestFit="1" customWidth="1"/>
    <col min="21" max="21" width="15.75" style="2" bestFit="1" customWidth="1"/>
    <col min="22" max="22" width="9" style="2"/>
    <col min="23" max="23" width="16.375" style="2" bestFit="1" customWidth="1"/>
    <col min="24" max="24" width="18.625" style="2" bestFit="1" customWidth="1"/>
    <col min="25" max="25" width="14.375" style="2" bestFit="1" customWidth="1"/>
    <col min="26" max="26" width="9.5" style="2" bestFit="1" customWidth="1"/>
    <col min="27" max="16384" width="9" style="2"/>
  </cols>
  <sheetData>
    <row r="1" spans="1:26" x14ac:dyDescent="0.25">
      <c r="A1" s="2" t="s">
        <v>65</v>
      </c>
      <c r="M1" s="2" t="s">
        <v>236</v>
      </c>
    </row>
    <row r="2" spans="1:26" ht="16.5" x14ac:dyDescent="0.25">
      <c r="A2" s="4" t="s">
        <v>135</v>
      </c>
      <c r="B2" s="5" t="s">
        <v>136</v>
      </c>
      <c r="C2" s="5" t="s">
        <v>66</v>
      </c>
      <c r="D2" s="5" t="s">
        <v>137</v>
      </c>
      <c r="E2" s="5" t="s">
        <v>138</v>
      </c>
      <c r="F2" s="5" t="s">
        <v>139</v>
      </c>
      <c r="G2" s="5" t="s">
        <v>140</v>
      </c>
      <c r="H2" s="5" t="s">
        <v>141</v>
      </c>
      <c r="I2" s="5" t="s">
        <v>142</v>
      </c>
      <c r="J2" s="6" t="s">
        <v>143</v>
      </c>
      <c r="K2" s="7"/>
      <c r="M2" s="4" t="s">
        <v>177</v>
      </c>
      <c r="N2" s="5" t="s">
        <v>178</v>
      </c>
      <c r="O2" s="5" t="s">
        <v>179</v>
      </c>
      <c r="P2" s="5" t="s">
        <v>180</v>
      </c>
      <c r="Q2" s="5" t="s">
        <v>67</v>
      </c>
      <c r="R2" s="5" t="s">
        <v>181</v>
      </c>
      <c r="S2" s="5" t="s">
        <v>182</v>
      </c>
      <c r="T2" s="5" t="s">
        <v>183</v>
      </c>
      <c r="U2" s="5" t="s">
        <v>184</v>
      </c>
      <c r="X2" s="2" t="s">
        <v>237</v>
      </c>
      <c r="Y2" s="2" t="s">
        <v>238</v>
      </c>
      <c r="Z2" s="2" t="s">
        <v>239</v>
      </c>
    </row>
    <row r="3" spans="1:26" ht="16.5" x14ac:dyDescent="0.25">
      <c r="A3" s="2">
        <v>42786</v>
      </c>
      <c r="B3" s="2" t="s">
        <v>1</v>
      </c>
      <c r="C3" s="2" t="s">
        <v>68</v>
      </c>
      <c r="D3" s="2" t="s">
        <v>144</v>
      </c>
      <c r="F3" s="2" t="s">
        <v>70</v>
      </c>
      <c r="G3" s="2">
        <v>18.55</v>
      </c>
      <c r="H3" s="2">
        <v>8964762.5889999997</v>
      </c>
      <c r="I3" s="2">
        <f>G3*H3</f>
        <v>166296346.02595001</v>
      </c>
      <c r="J3" s="2">
        <v>4.4135563724276509E-2</v>
      </c>
      <c r="M3" s="2" t="s">
        <v>185</v>
      </c>
      <c r="N3" s="2" t="s">
        <v>68</v>
      </c>
      <c r="O3" s="2" t="s">
        <v>69</v>
      </c>
      <c r="P3" s="2" t="s">
        <v>186</v>
      </c>
      <c r="Q3" s="2" t="s">
        <v>187</v>
      </c>
      <c r="R3" s="2">
        <v>18.399999999999999</v>
      </c>
      <c r="S3" s="2">
        <v>8964762.5889999997</v>
      </c>
      <c r="T3" s="2">
        <f>R3*S3</f>
        <v>164951631.63759997</v>
      </c>
      <c r="U3" s="2">
        <v>4.3800146999999998E-2</v>
      </c>
      <c r="W3" s="2" t="s">
        <v>240</v>
      </c>
      <c r="X3" s="9">
        <f>SUM(I3:I35)</f>
        <v>3767853676.1156101</v>
      </c>
      <c r="Y3" s="9">
        <f>X4/Z4</f>
        <v>3392847.1054377155</v>
      </c>
      <c r="Z3" s="10">
        <f>X3/Y3</f>
        <v>1110.5285793977782</v>
      </c>
    </row>
    <row r="4" spans="1:26" ht="16.5" x14ac:dyDescent="0.25">
      <c r="A4" s="2">
        <v>42786</v>
      </c>
      <c r="B4" s="2" t="s">
        <v>2</v>
      </c>
      <c r="C4" s="2" t="s">
        <v>71</v>
      </c>
      <c r="D4" s="2" t="s">
        <v>145</v>
      </c>
      <c r="F4" s="2" t="s">
        <v>70</v>
      </c>
      <c r="G4" s="2">
        <v>28.9</v>
      </c>
      <c r="H4" s="2">
        <v>1151234.2649999999</v>
      </c>
      <c r="I4" s="2">
        <f t="shared" ref="I4:I35" si="0">G4*H4</f>
        <v>33270670.258499995</v>
      </c>
      <c r="J4" s="2">
        <v>8.8301386196078871E-3</v>
      </c>
      <c r="M4" s="2" t="s">
        <v>188</v>
      </c>
      <c r="N4" s="2" t="s">
        <v>71</v>
      </c>
      <c r="O4" s="2" t="s">
        <v>72</v>
      </c>
      <c r="P4" s="2" t="s">
        <v>189</v>
      </c>
      <c r="Q4" s="2" t="s">
        <v>187</v>
      </c>
      <c r="R4" s="2">
        <v>28.95</v>
      </c>
      <c r="S4" s="2">
        <v>1151234.2649999999</v>
      </c>
      <c r="T4" s="2">
        <f t="shared" ref="T4:T35" si="1">R4*S4</f>
        <v>33328231.971749995</v>
      </c>
      <c r="U4" s="2">
        <v>8.8494539999999997E-3</v>
      </c>
      <c r="W4" s="2" t="s">
        <v>241</v>
      </c>
      <c r="X4" s="9">
        <f>SUM(T3:T35)</f>
        <v>3767654925.1754198</v>
      </c>
      <c r="Z4" s="11">
        <v>1110.47</v>
      </c>
    </row>
    <row r="5" spans="1:26" ht="16.5" x14ac:dyDescent="0.25">
      <c r="A5" s="2">
        <v>42786</v>
      </c>
      <c r="B5" s="2" t="s">
        <v>3</v>
      </c>
      <c r="C5" s="2" t="s">
        <v>73</v>
      </c>
      <c r="D5" s="2" t="s">
        <v>146</v>
      </c>
      <c r="F5" s="2" t="s">
        <v>70</v>
      </c>
      <c r="G5" s="2">
        <v>9.43</v>
      </c>
      <c r="H5" s="2">
        <v>3238130.76</v>
      </c>
      <c r="I5" s="2">
        <f t="shared" si="0"/>
        <v>30535573.066799998</v>
      </c>
      <c r="J5" s="2">
        <v>8.1042353795118729E-3</v>
      </c>
      <c r="M5" s="2" t="s">
        <v>190</v>
      </c>
      <c r="N5" s="2" t="s">
        <v>73</v>
      </c>
      <c r="O5" s="2" t="s">
        <v>74</v>
      </c>
      <c r="P5" s="2" t="s">
        <v>191</v>
      </c>
      <c r="Q5" s="2" t="s">
        <v>187</v>
      </c>
      <c r="R5" s="2">
        <v>9.42</v>
      </c>
      <c r="S5" s="2">
        <v>3238130.76</v>
      </c>
      <c r="T5" s="2">
        <f t="shared" si="1"/>
        <v>30503191.759199999</v>
      </c>
      <c r="U5" s="2">
        <v>8.0995019999999997E-3</v>
      </c>
    </row>
    <row r="6" spans="1:26" ht="16.5" x14ac:dyDescent="0.25">
      <c r="A6" s="2">
        <v>42786</v>
      </c>
      <c r="B6" s="2" t="s">
        <v>4</v>
      </c>
      <c r="C6" s="2" t="s">
        <v>75</v>
      </c>
      <c r="D6" s="2" t="s">
        <v>147</v>
      </c>
      <c r="F6" s="2" t="s">
        <v>70</v>
      </c>
      <c r="G6" s="2">
        <v>16.05</v>
      </c>
      <c r="H6" s="2">
        <v>212960</v>
      </c>
      <c r="I6" s="2">
        <f t="shared" si="0"/>
        <v>3418008</v>
      </c>
      <c r="J6" s="2">
        <v>9.0714987730726416E-4</v>
      </c>
      <c r="M6" s="2" t="s">
        <v>192</v>
      </c>
      <c r="N6" s="2" t="s">
        <v>75</v>
      </c>
      <c r="O6" s="2" t="s">
        <v>76</v>
      </c>
      <c r="P6" s="2" t="s">
        <v>193</v>
      </c>
      <c r="Q6" s="2" t="s">
        <v>187</v>
      </c>
      <c r="R6" s="2">
        <v>16.100000000000001</v>
      </c>
      <c r="S6" s="2">
        <v>212960</v>
      </c>
      <c r="T6" s="2">
        <f t="shared" si="1"/>
        <v>3428656.0000000005</v>
      </c>
      <c r="U6" s="2">
        <v>9.1058899999999995E-4</v>
      </c>
    </row>
    <row r="7" spans="1:26" ht="16.5" x14ac:dyDescent="0.25">
      <c r="A7" s="2">
        <v>42786</v>
      </c>
      <c r="B7" s="2" t="s">
        <v>5</v>
      </c>
      <c r="C7" s="2" t="s">
        <v>77</v>
      </c>
      <c r="D7" s="2" t="s">
        <v>148</v>
      </c>
      <c r="F7" s="2" t="s">
        <v>70</v>
      </c>
      <c r="G7" s="2">
        <v>13.5</v>
      </c>
      <c r="H7" s="2">
        <v>1342960</v>
      </c>
      <c r="I7" s="2">
        <f t="shared" si="0"/>
        <v>18129960</v>
      </c>
      <c r="J7" s="2">
        <v>4.8117473655958694E-3</v>
      </c>
      <c r="M7" s="2" t="s">
        <v>194</v>
      </c>
      <c r="N7" s="2" t="s">
        <v>77</v>
      </c>
      <c r="O7" s="2" t="s">
        <v>78</v>
      </c>
      <c r="P7" s="2" t="s">
        <v>78</v>
      </c>
      <c r="Q7" s="2" t="s">
        <v>187</v>
      </c>
      <c r="R7" s="2">
        <v>13.5</v>
      </c>
      <c r="S7" s="2">
        <v>1342960</v>
      </c>
      <c r="T7" s="2">
        <f t="shared" si="1"/>
        <v>18129960</v>
      </c>
      <c r="U7" s="2">
        <v>4.8142310000000004E-3</v>
      </c>
    </row>
    <row r="8" spans="1:26" ht="16.5" x14ac:dyDescent="0.25">
      <c r="A8" s="2">
        <v>42786</v>
      </c>
      <c r="B8" s="2" t="s">
        <v>6</v>
      </c>
      <c r="C8" s="2" t="s">
        <v>79</v>
      </c>
      <c r="D8" s="2" t="s">
        <v>149</v>
      </c>
      <c r="F8" s="2" t="s">
        <v>70</v>
      </c>
      <c r="G8" s="2">
        <v>30.45</v>
      </c>
      <c r="H8" s="2">
        <v>3473760</v>
      </c>
      <c r="I8" s="2">
        <f t="shared" si="0"/>
        <v>105775992</v>
      </c>
      <c r="J8" s="2">
        <v>2.8073274891356064E-2</v>
      </c>
      <c r="M8" s="2" t="s">
        <v>195</v>
      </c>
      <c r="N8" s="2" t="s">
        <v>79</v>
      </c>
      <c r="O8" s="2" t="s">
        <v>80</v>
      </c>
      <c r="P8" s="2" t="s">
        <v>80</v>
      </c>
      <c r="Q8" s="2" t="s">
        <v>187</v>
      </c>
      <c r="R8" s="2">
        <v>30.4</v>
      </c>
      <c r="S8" s="2">
        <v>3473760</v>
      </c>
      <c r="T8" s="2">
        <f t="shared" si="1"/>
        <v>105602304</v>
      </c>
      <c r="U8" s="2">
        <v>2.8041131E-2</v>
      </c>
    </row>
    <row r="9" spans="1:26" ht="16.5" x14ac:dyDescent="0.25">
      <c r="A9" s="2">
        <v>42786</v>
      </c>
      <c r="B9" s="2" t="s">
        <v>7</v>
      </c>
      <c r="C9" s="2" t="s">
        <v>81</v>
      </c>
      <c r="D9" s="2" t="s">
        <v>150</v>
      </c>
      <c r="F9" s="2" t="s">
        <v>70</v>
      </c>
      <c r="G9" s="2">
        <v>19.100000000000001</v>
      </c>
      <c r="H9" s="2">
        <v>362200.4</v>
      </c>
      <c r="I9" s="2">
        <f t="shared" si="0"/>
        <v>6918027.6400000006</v>
      </c>
      <c r="J9" s="2">
        <v>1.8360658971056424E-3</v>
      </c>
      <c r="M9" s="2" t="s">
        <v>196</v>
      </c>
      <c r="N9" s="2" t="s">
        <v>81</v>
      </c>
      <c r="O9" s="2" t="s">
        <v>82</v>
      </c>
      <c r="P9" s="2" t="s">
        <v>82</v>
      </c>
      <c r="Q9" s="2" t="s">
        <v>187</v>
      </c>
      <c r="R9" s="2">
        <v>19.100000000000001</v>
      </c>
      <c r="S9" s="2">
        <v>362200.4</v>
      </c>
      <c r="T9" s="2">
        <f t="shared" si="1"/>
        <v>6918027.6400000006</v>
      </c>
      <c r="U9" s="2">
        <v>1.836957E-3</v>
      </c>
    </row>
    <row r="10" spans="1:26" ht="16.5" x14ac:dyDescent="0.25">
      <c r="A10" s="2">
        <v>42786</v>
      </c>
      <c r="B10" s="2" t="s">
        <v>8</v>
      </c>
      <c r="C10" s="2" t="s">
        <v>83</v>
      </c>
      <c r="D10" s="2" t="s">
        <v>151</v>
      </c>
      <c r="F10" s="2" t="s">
        <v>70</v>
      </c>
      <c r="G10" s="2">
        <v>8.41</v>
      </c>
      <c r="H10" s="2">
        <v>5968894.8770000003</v>
      </c>
      <c r="I10" s="2">
        <f t="shared" si="0"/>
        <v>50198405.915570006</v>
      </c>
      <c r="J10" s="2">
        <v>1.3322811932368086E-2</v>
      </c>
      <c r="M10" s="2" t="s">
        <v>197</v>
      </c>
      <c r="N10" s="2" t="s">
        <v>83</v>
      </c>
      <c r="O10" s="2" t="s">
        <v>84</v>
      </c>
      <c r="P10" s="2" t="s">
        <v>198</v>
      </c>
      <c r="Q10" s="2" t="s">
        <v>187</v>
      </c>
      <c r="R10" s="2">
        <v>8.43</v>
      </c>
      <c r="S10" s="2">
        <v>5968894.8770000003</v>
      </c>
      <c r="T10" s="2">
        <f t="shared" si="1"/>
        <v>50317783.813110001</v>
      </c>
      <c r="U10" s="2">
        <v>1.3361002E-2</v>
      </c>
    </row>
    <row r="11" spans="1:26" ht="16.5" x14ac:dyDescent="0.25">
      <c r="A11" s="2">
        <v>42786</v>
      </c>
      <c r="B11" s="2" t="s">
        <v>9</v>
      </c>
      <c r="C11" s="2" t="s">
        <v>85</v>
      </c>
      <c r="D11" s="2" t="s">
        <v>152</v>
      </c>
      <c r="F11" s="2" t="s">
        <v>70</v>
      </c>
      <c r="G11" s="2">
        <v>9.57</v>
      </c>
      <c r="H11" s="2">
        <v>823223.82499999995</v>
      </c>
      <c r="I11" s="2">
        <f t="shared" si="0"/>
        <v>7878252.0052499995</v>
      </c>
      <c r="J11" s="2">
        <v>2.0909124086187759E-3</v>
      </c>
      <c r="M11" s="2" t="s">
        <v>199</v>
      </c>
      <c r="N11" s="2" t="s">
        <v>85</v>
      </c>
      <c r="O11" s="2" t="s">
        <v>86</v>
      </c>
      <c r="P11" s="2" t="s">
        <v>200</v>
      </c>
      <c r="Q11" s="2" t="s">
        <v>187</v>
      </c>
      <c r="R11" s="2">
        <v>9.5399999999999991</v>
      </c>
      <c r="S11" s="2">
        <v>823223.82499999995</v>
      </c>
      <c r="T11" s="2">
        <f t="shared" si="1"/>
        <v>7853555.2904999992</v>
      </c>
      <c r="U11" s="2">
        <v>2.0853109999999998E-3</v>
      </c>
    </row>
    <row r="12" spans="1:26" ht="16.5" x14ac:dyDescent="0.25">
      <c r="A12" s="2">
        <v>42786</v>
      </c>
      <c r="B12" s="2" t="s">
        <v>10</v>
      </c>
      <c r="C12" s="2" t="s">
        <v>87</v>
      </c>
      <c r="D12" s="2" t="s">
        <v>153</v>
      </c>
      <c r="F12" s="2" t="s">
        <v>70</v>
      </c>
      <c r="G12" s="2">
        <v>9.19</v>
      </c>
      <c r="H12" s="2">
        <v>2605152.4270000001</v>
      </c>
      <c r="I12" s="2">
        <f t="shared" si="0"/>
        <v>23941350.804129999</v>
      </c>
      <c r="J12" s="2">
        <v>6.3541084293941676E-3</v>
      </c>
      <c r="M12" s="2" t="s">
        <v>201</v>
      </c>
      <c r="N12" s="2" t="s">
        <v>87</v>
      </c>
      <c r="O12" s="2" t="s">
        <v>88</v>
      </c>
      <c r="P12" s="2" t="s">
        <v>202</v>
      </c>
      <c r="Q12" s="2" t="s">
        <v>187</v>
      </c>
      <c r="R12" s="2">
        <v>9.1999999999999993</v>
      </c>
      <c r="S12" s="2">
        <v>2605152.4270000001</v>
      </c>
      <c r="T12" s="2">
        <f t="shared" si="1"/>
        <v>23967402.328400001</v>
      </c>
      <c r="U12" s="2">
        <v>6.364232E-3</v>
      </c>
    </row>
    <row r="13" spans="1:26" ht="16.5" x14ac:dyDescent="0.25">
      <c r="A13" s="2">
        <v>42786</v>
      </c>
      <c r="B13" s="2" t="s">
        <v>11</v>
      </c>
      <c r="C13" s="2" t="s">
        <v>89</v>
      </c>
      <c r="D13" s="2" t="s">
        <v>154</v>
      </c>
      <c r="F13" s="2" t="s">
        <v>70</v>
      </c>
      <c r="G13" s="2">
        <v>9.33</v>
      </c>
      <c r="H13" s="2">
        <v>3111367.1690000002</v>
      </c>
      <c r="I13" s="2">
        <f t="shared" si="0"/>
        <v>29029055.686770003</v>
      </c>
      <c r="J13" s="2">
        <v>7.7044010150354092E-3</v>
      </c>
      <c r="M13" s="2" t="s">
        <v>203</v>
      </c>
      <c r="N13" s="2" t="s">
        <v>89</v>
      </c>
      <c r="O13" s="2" t="s">
        <v>90</v>
      </c>
      <c r="P13" s="2" t="s">
        <v>204</v>
      </c>
      <c r="Q13" s="2" t="s">
        <v>187</v>
      </c>
      <c r="R13" s="2">
        <v>9.36</v>
      </c>
      <c r="S13" s="2">
        <v>3111367.1690000002</v>
      </c>
      <c r="T13" s="2">
        <f t="shared" si="1"/>
        <v>29122396.701840002</v>
      </c>
      <c r="U13" s="2">
        <v>7.7330150000000002E-3</v>
      </c>
    </row>
    <row r="14" spans="1:26" ht="16.5" x14ac:dyDescent="0.25">
      <c r="A14" s="2">
        <v>42786</v>
      </c>
      <c r="B14" s="2" t="s">
        <v>12</v>
      </c>
      <c r="C14" s="2" t="s">
        <v>91</v>
      </c>
      <c r="D14" s="2" t="s">
        <v>155</v>
      </c>
      <c r="F14" s="2" t="s">
        <v>70</v>
      </c>
      <c r="G14" s="2">
        <v>14</v>
      </c>
      <c r="H14" s="2">
        <v>1679677.5060000001</v>
      </c>
      <c r="I14" s="2">
        <f t="shared" si="0"/>
        <v>23515485.083999999</v>
      </c>
      <c r="J14" s="2">
        <v>6.2410823522857173E-3</v>
      </c>
      <c r="M14" s="2" t="s">
        <v>205</v>
      </c>
      <c r="N14" s="2" t="s">
        <v>91</v>
      </c>
      <c r="O14" s="2" t="s">
        <v>92</v>
      </c>
      <c r="P14" s="2" t="s">
        <v>206</v>
      </c>
      <c r="Q14" s="2" t="s">
        <v>187</v>
      </c>
      <c r="R14" s="2">
        <v>14.15</v>
      </c>
      <c r="S14" s="2">
        <v>1679677.5060000001</v>
      </c>
      <c r="T14" s="2">
        <f t="shared" si="1"/>
        <v>23767436.709900003</v>
      </c>
      <c r="U14" s="2">
        <v>5.6479440000000002E-3</v>
      </c>
      <c r="X14" s="8"/>
    </row>
    <row r="15" spans="1:26" ht="16.5" x14ac:dyDescent="0.25">
      <c r="A15" s="2">
        <v>42786</v>
      </c>
      <c r="B15" s="2" t="s">
        <v>13</v>
      </c>
      <c r="C15" s="2" t="s">
        <v>93</v>
      </c>
      <c r="D15" s="2" t="s">
        <v>156</v>
      </c>
      <c r="F15" s="2" t="s">
        <v>70</v>
      </c>
      <c r="G15" s="2">
        <v>26.6</v>
      </c>
      <c r="H15" s="2">
        <v>315963.3</v>
      </c>
      <c r="I15" s="2">
        <f t="shared" si="0"/>
        <v>8404623.7799999993</v>
      </c>
      <c r="J15" s="2">
        <v>2.230613102965445E-3</v>
      </c>
      <c r="M15" s="2" t="s">
        <v>207</v>
      </c>
      <c r="N15" s="2" t="s">
        <v>93</v>
      </c>
      <c r="O15" s="2" t="s">
        <v>94</v>
      </c>
      <c r="P15" s="2" t="s">
        <v>94</v>
      </c>
      <c r="Q15" s="2" t="s">
        <v>187</v>
      </c>
      <c r="R15" s="2">
        <v>26.6</v>
      </c>
      <c r="S15" s="2">
        <v>315963.3</v>
      </c>
      <c r="T15" s="2">
        <f t="shared" si="1"/>
        <v>8404623.7799999993</v>
      </c>
      <c r="U15" s="2">
        <v>2.2319570000000001E-3</v>
      </c>
      <c r="X15" s="8"/>
    </row>
    <row r="16" spans="1:26" ht="16.5" x14ac:dyDescent="0.25">
      <c r="A16" s="2">
        <v>42786</v>
      </c>
      <c r="B16" s="2" t="s">
        <v>14</v>
      </c>
      <c r="C16" s="2" t="s">
        <v>95</v>
      </c>
      <c r="D16" s="2" t="s">
        <v>157</v>
      </c>
      <c r="F16" s="2" t="s">
        <v>70</v>
      </c>
      <c r="G16" s="2">
        <v>15.3</v>
      </c>
      <c r="H16" s="2">
        <v>562275</v>
      </c>
      <c r="I16" s="2">
        <f t="shared" si="0"/>
        <v>8602807.5</v>
      </c>
      <c r="J16" s="2">
        <v>2.2832116742041012E-3</v>
      </c>
      <c r="M16" s="2" t="s">
        <v>208</v>
      </c>
      <c r="N16" s="2" t="s">
        <v>95</v>
      </c>
      <c r="O16" s="2" t="s">
        <v>96</v>
      </c>
      <c r="P16" s="2" t="s">
        <v>96</v>
      </c>
      <c r="Q16" s="2" t="s">
        <v>187</v>
      </c>
      <c r="R16" s="2">
        <v>15.3</v>
      </c>
      <c r="S16" s="2">
        <v>562275</v>
      </c>
      <c r="T16" s="2">
        <f t="shared" si="1"/>
        <v>8602807.5</v>
      </c>
      <c r="U16" s="2">
        <v>2.2844240000000002E-3</v>
      </c>
    </row>
    <row r="17" spans="1:21" ht="16.5" x14ac:dyDescent="0.25">
      <c r="A17" s="2">
        <v>42786</v>
      </c>
      <c r="B17" s="2" t="s">
        <v>15</v>
      </c>
      <c r="C17" s="2" t="s">
        <v>97</v>
      </c>
      <c r="D17" s="2" t="s">
        <v>158</v>
      </c>
      <c r="F17" s="2" t="s">
        <v>70</v>
      </c>
      <c r="G17" s="2">
        <v>13.65</v>
      </c>
      <c r="H17" s="2">
        <v>301163.78399999999</v>
      </c>
      <c r="I17" s="2">
        <f t="shared" si="0"/>
        <v>4110885.6516</v>
      </c>
      <c r="J17" s="2">
        <v>1.0910417455059008E-3</v>
      </c>
      <c r="M17" s="2" t="s">
        <v>209</v>
      </c>
      <c r="N17" s="2" t="s">
        <v>97</v>
      </c>
      <c r="O17" s="2" t="s">
        <v>98</v>
      </c>
      <c r="P17" s="2" t="s">
        <v>98</v>
      </c>
      <c r="Q17" s="2" t="s">
        <v>187</v>
      </c>
      <c r="R17" s="2">
        <v>13.65</v>
      </c>
      <c r="S17" s="2">
        <v>301163.78399999999</v>
      </c>
      <c r="T17" s="2">
        <f t="shared" si="1"/>
        <v>4110885.6516</v>
      </c>
      <c r="U17" s="2">
        <v>1.091704E-3</v>
      </c>
    </row>
    <row r="18" spans="1:21" ht="16.5" x14ac:dyDescent="0.25">
      <c r="A18" s="2">
        <v>42786</v>
      </c>
      <c r="B18" s="2" t="s">
        <v>16</v>
      </c>
      <c r="C18" s="2" t="s">
        <v>99</v>
      </c>
      <c r="D18" s="2" t="s">
        <v>159</v>
      </c>
      <c r="F18" s="2" t="s">
        <v>70</v>
      </c>
      <c r="G18" s="2">
        <v>13.2</v>
      </c>
      <c r="H18" s="2">
        <v>1335665.7320000001</v>
      </c>
      <c r="I18" s="2">
        <f t="shared" si="0"/>
        <v>17630787.6624</v>
      </c>
      <c r="J18" s="2">
        <v>4.6792654858550907E-3</v>
      </c>
      <c r="M18" s="2" t="s">
        <v>210</v>
      </c>
      <c r="N18" s="2" t="s">
        <v>99</v>
      </c>
      <c r="O18" s="2" t="s">
        <v>100</v>
      </c>
      <c r="P18" s="2" t="s">
        <v>211</v>
      </c>
      <c r="Q18" s="2" t="s">
        <v>187</v>
      </c>
      <c r="R18" s="2">
        <v>13.25</v>
      </c>
      <c r="S18" s="2">
        <v>1335665.7320000001</v>
      </c>
      <c r="T18" s="2">
        <f t="shared" si="1"/>
        <v>17697570.949000001</v>
      </c>
      <c r="U18" s="2">
        <v>4.6993950000000003E-3</v>
      </c>
    </row>
    <row r="19" spans="1:21" ht="16.5" x14ac:dyDescent="0.25">
      <c r="A19" s="2">
        <v>42786</v>
      </c>
      <c r="B19" s="2" t="s">
        <v>17</v>
      </c>
      <c r="C19" s="2" t="s">
        <v>101</v>
      </c>
      <c r="D19" s="2" t="s">
        <v>160</v>
      </c>
      <c r="F19" s="2" t="s">
        <v>70</v>
      </c>
      <c r="G19" s="2">
        <v>9.15</v>
      </c>
      <c r="H19" s="2">
        <v>1624509.8559999999</v>
      </c>
      <c r="I19" s="2">
        <f t="shared" si="0"/>
        <v>14864265.182399999</v>
      </c>
      <c r="J19" s="2">
        <v>3.9450218772094153E-3</v>
      </c>
      <c r="M19" s="2" t="s">
        <v>212</v>
      </c>
      <c r="N19" s="2" t="s">
        <v>101</v>
      </c>
      <c r="O19" s="2" t="s">
        <v>102</v>
      </c>
      <c r="P19" s="2" t="s">
        <v>213</v>
      </c>
      <c r="Q19" s="2" t="s">
        <v>187</v>
      </c>
      <c r="R19" s="2">
        <v>9.18</v>
      </c>
      <c r="S19" s="2">
        <v>1624509.8559999999</v>
      </c>
      <c r="T19" s="2">
        <f t="shared" si="1"/>
        <v>14913000.478079999</v>
      </c>
      <c r="U19" s="2">
        <v>3.9598569999999998E-3</v>
      </c>
    </row>
    <row r="20" spans="1:21" ht="16.5" x14ac:dyDescent="0.25">
      <c r="A20" s="2">
        <v>42786</v>
      </c>
      <c r="B20" s="2" t="s">
        <v>18</v>
      </c>
      <c r="C20" s="2" t="s">
        <v>103</v>
      </c>
      <c r="D20" s="2" t="s">
        <v>161</v>
      </c>
      <c r="F20" s="2" t="s">
        <v>70</v>
      </c>
      <c r="G20" s="2">
        <v>16.850000000000001</v>
      </c>
      <c r="H20" s="2">
        <v>1667087.32</v>
      </c>
      <c r="I20" s="2">
        <f t="shared" si="0"/>
        <v>28090421.342000004</v>
      </c>
      <c r="J20" s="2">
        <v>7.4552845616232197E-3</v>
      </c>
      <c r="M20" s="2" t="s">
        <v>214</v>
      </c>
      <c r="N20" s="2" t="s">
        <v>103</v>
      </c>
      <c r="O20" s="2" t="s">
        <v>104</v>
      </c>
      <c r="P20" s="2" t="s">
        <v>215</v>
      </c>
      <c r="Q20" s="2" t="s">
        <v>187</v>
      </c>
      <c r="R20" s="2">
        <v>16.95</v>
      </c>
      <c r="S20" s="2">
        <v>1667087.32</v>
      </c>
      <c r="T20" s="2">
        <f t="shared" si="1"/>
        <v>28257130.074000001</v>
      </c>
      <c r="U20" s="2">
        <v>7.5032340000000001E-3</v>
      </c>
    </row>
    <row r="21" spans="1:21" ht="16.5" x14ac:dyDescent="0.25">
      <c r="A21" s="2">
        <v>42786</v>
      </c>
      <c r="B21" s="2" t="s">
        <v>19</v>
      </c>
      <c r="C21" s="2" t="s">
        <v>105</v>
      </c>
      <c r="D21" s="2" t="s">
        <v>162</v>
      </c>
      <c r="F21" s="2" t="s">
        <v>70</v>
      </c>
      <c r="G21" s="2">
        <v>16.95</v>
      </c>
      <c r="H21" s="2">
        <v>10520495.107999999</v>
      </c>
      <c r="I21" s="2">
        <f t="shared" si="0"/>
        <v>178322392.08059996</v>
      </c>
      <c r="J21" s="2">
        <v>4.7327313481142851E-2</v>
      </c>
      <c r="M21" s="2" t="s">
        <v>216</v>
      </c>
      <c r="N21" s="2" t="s">
        <v>105</v>
      </c>
      <c r="O21" s="2" t="s">
        <v>106</v>
      </c>
      <c r="P21" s="2" t="s">
        <v>106</v>
      </c>
      <c r="Q21" s="2" t="s">
        <v>187</v>
      </c>
      <c r="R21" s="2">
        <v>16.95</v>
      </c>
      <c r="S21" s="2">
        <v>10520495.107999999</v>
      </c>
      <c r="T21" s="2">
        <f t="shared" si="1"/>
        <v>178322392.08059996</v>
      </c>
      <c r="U21" s="2">
        <v>4.7350352999999998E-2</v>
      </c>
    </row>
    <row r="22" spans="1:21" ht="16.5" x14ac:dyDescent="0.25">
      <c r="A22" s="2">
        <v>42786</v>
      </c>
      <c r="B22" s="2" t="s">
        <v>20</v>
      </c>
      <c r="C22" s="2" t="s">
        <v>107</v>
      </c>
      <c r="D22" s="2" t="s">
        <v>163</v>
      </c>
      <c r="F22" s="2" t="s">
        <v>70</v>
      </c>
      <c r="G22" s="2">
        <v>50.6</v>
      </c>
      <c r="H22" s="2">
        <v>10233603.994999999</v>
      </c>
      <c r="I22" s="2">
        <f t="shared" si="0"/>
        <v>517820362.14699996</v>
      </c>
      <c r="J22" s="2">
        <v>0.13743112303682559</v>
      </c>
      <c r="M22" s="2" t="s">
        <v>217</v>
      </c>
      <c r="N22" s="2" t="s">
        <v>107</v>
      </c>
      <c r="O22" s="2" t="s">
        <v>108</v>
      </c>
      <c r="P22" s="2" t="s">
        <v>108</v>
      </c>
      <c r="Q22" s="2" t="s">
        <v>187</v>
      </c>
      <c r="R22" s="2">
        <v>50.8</v>
      </c>
      <c r="S22" s="2">
        <v>10233603.994999999</v>
      </c>
      <c r="T22" s="2">
        <f t="shared" si="1"/>
        <v>519867082.94599992</v>
      </c>
      <c r="U22" s="2">
        <v>0.13804137899999999</v>
      </c>
    </row>
    <row r="23" spans="1:21" ht="16.5" x14ac:dyDescent="0.25">
      <c r="A23" s="2">
        <v>42786</v>
      </c>
      <c r="B23" s="2" t="s">
        <v>21</v>
      </c>
      <c r="C23" s="2" t="s">
        <v>109</v>
      </c>
      <c r="D23" s="2" t="s">
        <v>164</v>
      </c>
      <c r="F23" s="2" t="s">
        <v>70</v>
      </c>
      <c r="G23" s="2">
        <v>49</v>
      </c>
      <c r="H23" s="2">
        <v>12563210.128</v>
      </c>
      <c r="I23" s="2">
        <f t="shared" si="0"/>
        <v>615597296.27200007</v>
      </c>
      <c r="J23" s="2">
        <v>0.1633814232687075</v>
      </c>
      <c r="M23" s="2" t="s">
        <v>218</v>
      </c>
      <c r="N23" s="2" t="s">
        <v>109</v>
      </c>
      <c r="O23" s="2" t="s">
        <v>110</v>
      </c>
      <c r="P23" s="2" t="s">
        <v>110</v>
      </c>
      <c r="Q23" s="2" t="s">
        <v>187</v>
      </c>
      <c r="R23" s="2">
        <v>49.25</v>
      </c>
      <c r="S23" s="2">
        <v>12563210.128</v>
      </c>
      <c r="T23" s="2">
        <f t="shared" si="1"/>
        <v>618738098.80400002</v>
      </c>
      <c r="U23" s="2">
        <v>0.164294735</v>
      </c>
    </row>
    <row r="24" spans="1:21" ht="16.5" x14ac:dyDescent="0.25">
      <c r="A24" s="2">
        <v>42786</v>
      </c>
      <c r="B24" s="2" t="s">
        <v>22</v>
      </c>
      <c r="C24" s="2" t="s">
        <v>111</v>
      </c>
      <c r="D24" s="2" t="s">
        <v>165</v>
      </c>
      <c r="F24" s="2" t="s">
        <v>70</v>
      </c>
      <c r="G24" s="2">
        <v>8.1199999999999992</v>
      </c>
      <c r="H24" s="2">
        <v>14975742.825999999</v>
      </c>
      <c r="I24" s="2">
        <f t="shared" si="0"/>
        <v>121603031.74711998</v>
      </c>
      <c r="J24" s="2">
        <v>3.2273820110892436E-2</v>
      </c>
      <c r="M24" s="2" t="s">
        <v>219</v>
      </c>
      <c r="N24" s="2" t="s">
        <v>111</v>
      </c>
      <c r="O24" s="2" t="s">
        <v>112</v>
      </c>
      <c r="P24" s="2" t="s">
        <v>112</v>
      </c>
      <c r="Q24" s="2" t="s">
        <v>187</v>
      </c>
      <c r="R24" s="2">
        <v>8.1199999999999992</v>
      </c>
      <c r="S24" s="2">
        <v>14975742.825999999</v>
      </c>
      <c r="T24" s="2">
        <f t="shared" si="1"/>
        <v>121603031.74711998</v>
      </c>
      <c r="U24" s="2">
        <v>3.2286621000000001E-2</v>
      </c>
    </row>
    <row r="25" spans="1:21" ht="16.5" x14ac:dyDescent="0.25">
      <c r="A25" s="2">
        <v>42786</v>
      </c>
      <c r="B25" s="2" t="s">
        <v>23</v>
      </c>
      <c r="C25" s="2" t="s">
        <v>113</v>
      </c>
      <c r="D25" s="2" t="s">
        <v>166</v>
      </c>
      <c r="F25" s="2" t="s">
        <v>70</v>
      </c>
      <c r="G25" s="2">
        <v>18.899999999999999</v>
      </c>
      <c r="H25" s="2">
        <v>8765400</v>
      </c>
      <c r="I25" s="2">
        <f t="shared" si="0"/>
        <v>165666060</v>
      </c>
      <c r="J25" s="2">
        <v>4.3968283866795473E-2</v>
      </c>
      <c r="M25" s="2" t="s">
        <v>220</v>
      </c>
      <c r="N25" s="2" t="s">
        <v>113</v>
      </c>
      <c r="O25" s="2" t="s">
        <v>114</v>
      </c>
      <c r="P25" s="2" t="s">
        <v>221</v>
      </c>
      <c r="Q25" s="2" t="s">
        <v>187</v>
      </c>
      <c r="R25" s="2">
        <v>18.8</v>
      </c>
      <c r="S25" s="2">
        <v>8765400</v>
      </c>
      <c r="T25" s="2">
        <f t="shared" si="1"/>
        <v>164789520</v>
      </c>
      <c r="U25" s="2">
        <v>4.3756917999999999E-2</v>
      </c>
    </row>
    <row r="26" spans="1:21" ht="16.5" x14ac:dyDescent="0.25">
      <c r="A26" s="2">
        <v>42786</v>
      </c>
      <c r="B26" s="2" t="s">
        <v>24</v>
      </c>
      <c r="C26" s="2" t="s">
        <v>115</v>
      </c>
      <c r="D26" s="2" t="s">
        <v>167</v>
      </c>
      <c r="F26" s="2" t="s">
        <v>70</v>
      </c>
      <c r="G26" s="2">
        <v>13</v>
      </c>
      <c r="H26" s="2">
        <v>11998647.753</v>
      </c>
      <c r="I26" s="2">
        <f t="shared" si="0"/>
        <v>155982420.789</v>
      </c>
      <c r="J26" s="2">
        <v>4.1398216119105456E-2</v>
      </c>
      <c r="M26" s="2" t="s">
        <v>222</v>
      </c>
      <c r="N26" s="2" t="s">
        <v>115</v>
      </c>
      <c r="O26" s="2" t="s">
        <v>116</v>
      </c>
      <c r="P26" s="2" t="s">
        <v>116</v>
      </c>
      <c r="Q26" s="2" t="s">
        <v>187</v>
      </c>
      <c r="R26" s="2">
        <v>13</v>
      </c>
      <c r="S26" s="2">
        <v>11998647.753</v>
      </c>
      <c r="T26" s="2">
        <f t="shared" si="1"/>
        <v>155982420.789</v>
      </c>
      <c r="U26" s="2">
        <v>4.1418185000000003E-2</v>
      </c>
    </row>
    <row r="27" spans="1:21" ht="16.5" x14ac:dyDescent="0.25">
      <c r="A27" s="2">
        <v>42786</v>
      </c>
      <c r="B27" s="2" t="s">
        <v>25</v>
      </c>
      <c r="C27" s="2" t="s">
        <v>117</v>
      </c>
      <c r="D27" s="2" t="s">
        <v>168</v>
      </c>
      <c r="F27" s="2" t="s">
        <v>70</v>
      </c>
      <c r="G27" s="2">
        <v>23.85</v>
      </c>
      <c r="H27" s="2">
        <v>13599823.982999999</v>
      </c>
      <c r="I27" s="2">
        <f t="shared" si="0"/>
        <v>324355801.99454999</v>
      </c>
      <c r="J27" s="2">
        <v>8.6085031393506192E-2</v>
      </c>
      <c r="M27" s="2" t="s">
        <v>223</v>
      </c>
      <c r="N27" s="2" t="s">
        <v>117</v>
      </c>
      <c r="O27" s="2" t="s">
        <v>118</v>
      </c>
      <c r="P27" s="2" t="s">
        <v>118</v>
      </c>
      <c r="Q27" s="2" t="s">
        <v>187</v>
      </c>
      <c r="R27" s="2">
        <v>23.6</v>
      </c>
      <c r="S27" s="2">
        <v>13599823.982999999</v>
      </c>
      <c r="T27" s="2">
        <f t="shared" si="1"/>
        <v>320955845.99879998</v>
      </c>
      <c r="U27" s="2">
        <v>8.5223951000000006E-2</v>
      </c>
    </row>
    <row r="28" spans="1:21" ht="16.5" x14ac:dyDescent="0.25">
      <c r="A28" s="2">
        <v>42786</v>
      </c>
      <c r="B28" s="2" t="s">
        <v>26</v>
      </c>
      <c r="C28" s="2" t="s">
        <v>119</v>
      </c>
      <c r="D28" s="2" t="s">
        <v>169</v>
      </c>
      <c r="F28" s="2" t="s">
        <v>70</v>
      </c>
      <c r="G28" s="2">
        <v>12.15</v>
      </c>
      <c r="H28" s="2">
        <v>9524564.1329999994</v>
      </c>
      <c r="I28" s="2">
        <f t="shared" si="0"/>
        <v>115723454.21595</v>
      </c>
      <c r="J28" s="2">
        <v>3.071336207919111E-2</v>
      </c>
      <c r="M28" s="2" t="s">
        <v>224</v>
      </c>
      <c r="N28" s="2" t="s">
        <v>119</v>
      </c>
      <c r="O28" s="2" t="s">
        <v>120</v>
      </c>
      <c r="P28" s="2" t="s">
        <v>225</v>
      </c>
      <c r="Q28" s="2" t="s">
        <v>187</v>
      </c>
      <c r="R28" s="2">
        <v>12.15</v>
      </c>
      <c r="S28" s="2">
        <v>9524564.1329999994</v>
      </c>
      <c r="T28" s="2">
        <f t="shared" si="1"/>
        <v>115723454.21595</v>
      </c>
      <c r="U28" s="2">
        <v>3.0691314000000001E-2</v>
      </c>
    </row>
    <row r="29" spans="1:21" ht="16.5" x14ac:dyDescent="0.25">
      <c r="A29" s="2">
        <v>42786</v>
      </c>
      <c r="B29" s="2" t="s">
        <v>27</v>
      </c>
      <c r="C29" s="2" t="s">
        <v>121</v>
      </c>
      <c r="D29" s="2" t="s">
        <v>170</v>
      </c>
      <c r="F29" s="2" t="s">
        <v>70</v>
      </c>
      <c r="G29" s="2">
        <v>8.48</v>
      </c>
      <c r="H29" s="2">
        <v>10228144.081</v>
      </c>
      <c r="I29" s="2">
        <f t="shared" si="0"/>
        <v>86734661.806880012</v>
      </c>
      <c r="J29" s="2">
        <v>2.3019647062382024E-2</v>
      </c>
      <c r="M29" s="2" t="s">
        <v>226</v>
      </c>
      <c r="N29" s="2" t="s">
        <v>121</v>
      </c>
      <c r="O29" s="2" t="s">
        <v>122</v>
      </c>
      <c r="P29" s="2" t="s">
        <v>122</v>
      </c>
      <c r="Q29" s="2" t="s">
        <v>187</v>
      </c>
      <c r="R29" s="2">
        <v>8.48</v>
      </c>
      <c r="S29" s="2">
        <v>10228144.081</v>
      </c>
      <c r="T29" s="2">
        <f t="shared" si="1"/>
        <v>86734661.806880012</v>
      </c>
      <c r="U29" s="2">
        <v>2.3030742999999999E-2</v>
      </c>
    </row>
    <row r="30" spans="1:21" ht="16.5" x14ac:dyDescent="0.25">
      <c r="A30" s="2">
        <v>42786</v>
      </c>
      <c r="B30" s="2" t="s">
        <v>28</v>
      </c>
      <c r="C30" s="2" t="s">
        <v>123</v>
      </c>
      <c r="D30" s="2" t="s">
        <v>171</v>
      </c>
      <c r="F30" s="2" t="s">
        <v>70</v>
      </c>
      <c r="G30" s="2">
        <v>8.66</v>
      </c>
      <c r="H30" s="2">
        <v>2746074.821</v>
      </c>
      <c r="I30" s="2">
        <f t="shared" si="0"/>
        <v>23781007.949859999</v>
      </c>
      <c r="J30" s="2">
        <v>6.3115529407650811E-3</v>
      </c>
      <c r="M30" s="2" t="s">
        <v>227</v>
      </c>
      <c r="N30" s="2" t="s">
        <v>123</v>
      </c>
      <c r="O30" s="2" t="s">
        <v>124</v>
      </c>
      <c r="P30" s="2" t="s">
        <v>228</v>
      </c>
      <c r="Q30" s="2" t="s">
        <v>187</v>
      </c>
      <c r="R30" s="2">
        <v>8.66</v>
      </c>
      <c r="S30" s="2">
        <v>2746074.821</v>
      </c>
      <c r="T30" s="2">
        <f t="shared" si="1"/>
        <v>23781007.949859999</v>
      </c>
      <c r="U30" s="2">
        <v>6.3146799999999996E-3</v>
      </c>
    </row>
    <row r="31" spans="1:21" ht="16.5" x14ac:dyDescent="0.25">
      <c r="A31" s="2">
        <v>42786</v>
      </c>
      <c r="B31" s="2" t="s">
        <v>29</v>
      </c>
      <c r="C31" s="2" t="s">
        <v>125</v>
      </c>
      <c r="D31" s="2" t="s">
        <v>172</v>
      </c>
      <c r="F31" s="2" t="s">
        <v>70</v>
      </c>
      <c r="G31" s="2">
        <v>9.56</v>
      </c>
      <c r="H31" s="2">
        <v>10676379.753</v>
      </c>
      <c r="I31" s="2">
        <f t="shared" si="0"/>
        <v>102066190.43868001</v>
      </c>
      <c r="J31" s="2">
        <v>2.7088682101875837E-2</v>
      </c>
      <c r="M31" s="2" t="s">
        <v>229</v>
      </c>
      <c r="N31" s="2" t="s">
        <v>125</v>
      </c>
      <c r="O31" s="2" t="s">
        <v>126</v>
      </c>
      <c r="P31" s="2" t="s">
        <v>230</v>
      </c>
      <c r="Q31" s="2" t="s">
        <v>187</v>
      </c>
      <c r="R31" s="2">
        <v>9.56</v>
      </c>
      <c r="S31" s="2">
        <v>10676379.753</v>
      </c>
      <c r="T31" s="2">
        <f t="shared" si="1"/>
        <v>102066190.43868001</v>
      </c>
      <c r="U31" s="2">
        <v>2.7101908000000001E-2</v>
      </c>
    </row>
    <row r="32" spans="1:21" ht="16.5" x14ac:dyDescent="0.25">
      <c r="A32" s="2">
        <v>42786</v>
      </c>
      <c r="B32" s="2" t="s">
        <v>30</v>
      </c>
      <c r="C32" s="2" t="s">
        <v>127</v>
      </c>
      <c r="D32" s="2" t="s">
        <v>173</v>
      </c>
      <c r="F32" s="2" t="s">
        <v>70</v>
      </c>
      <c r="G32" s="2">
        <v>18.7</v>
      </c>
      <c r="H32" s="2">
        <v>19496989.568999998</v>
      </c>
      <c r="I32" s="2">
        <f t="shared" si="0"/>
        <v>364593704.94029993</v>
      </c>
      <c r="J32" s="2">
        <v>9.6764295081694943E-2</v>
      </c>
      <c r="M32" s="2" t="s">
        <v>231</v>
      </c>
      <c r="N32" s="2" t="s">
        <v>127</v>
      </c>
      <c r="O32" s="2" t="s">
        <v>128</v>
      </c>
      <c r="P32" s="2" t="s">
        <v>128</v>
      </c>
      <c r="Q32" s="2" t="s">
        <v>187</v>
      </c>
      <c r="R32" s="2">
        <v>18.7</v>
      </c>
      <c r="S32" s="2">
        <v>19496989.568999998</v>
      </c>
      <c r="T32" s="2">
        <f t="shared" si="1"/>
        <v>364593704.94029993</v>
      </c>
      <c r="U32" s="2">
        <v>9.6811408000000002E-2</v>
      </c>
    </row>
    <row r="33" spans="1:26" ht="16.5" x14ac:dyDescent="0.25">
      <c r="A33" s="2">
        <v>42786</v>
      </c>
      <c r="B33" s="2" t="s">
        <v>31</v>
      </c>
      <c r="C33" s="2" t="s">
        <v>129</v>
      </c>
      <c r="D33" s="2" t="s">
        <v>174</v>
      </c>
      <c r="F33" s="2" t="s">
        <v>70</v>
      </c>
      <c r="G33" s="2">
        <v>18.100000000000001</v>
      </c>
      <c r="H33" s="2">
        <v>11976856.168</v>
      </c>
      <c r="I33" s="2">
        <f t="shared" si="0"/>
        <v>216781096.6408</v>
      </c>
      <c r="J33" s="2">
        <v>5.753437242400717E-2</v>
      </c>
      <c r="M33" s="2" t="s">
        <v>232</v>
      </c>
      <c r="N33" s="2" t="s">
        <v>129</v>
      </c>
      <c r="O33" s="2" t="s">
        <v>130</v>
      </c>
      <c r="P33" s="2" t="s">
        <v>233</v>
      </c>
      <c r="Q33" s="2" t="s">
        <v>187</v>
      </c>
      <c r="R33" s="2">
        <v>18.100000000000001</v>
      </c>
      <c r="S33" s="2">
        <v>11976856.168</v>
      </c>
      <c r="T33" s="2">
        <f t="shared" si="1"/>
        <v>216781096.6408</v>
      </c>
      <c r="U33" s="2">
        <v>5.7562565000000003E-2</v>
      </c>
    </row>
    <row r="34" spans="1:26" ht="16.5" x14ac:dyDescent="0.25">
      <c r="A34" s="2">
        <v>42786</v>
      </c>
      <c r="B34" s="2" t="s">
        <v>32</v>
      </c>
      <c r="C34" s="2" t="s">
        <v>131</v>
      </c>
      <c r="D34" s="2" t="s">
        <v>175</v>
      </c>
      <c r="F34" s="2" t="s">
        <v>70</v>
      </c>
      <c r="G34" s="2">
        <v>14.9</v>
      </c>
      <c r="H34" s="2">
        <v>11847285.074999999</v>
      </c>
      <c r="I34" s="2">
        <f t="shared" si="0"/>
        <v>176524547.61750001</v>
      </c>
      <c r="J34" s="2">
        <v>4.6850160009261371E-2</v>
      </c>
      <c r="M34" s="2" t="s">
        <v>234</v>
      </c>
      <c r="N34" s="2" t="s">
        <v>131</v>
      </c>
      <c r="O34" s="2" t="s">
        <v>132</v>
      </c>
      <c r="P34" s="2" t="s">
        <v>132</v>
      </c>
      <c r="Q34" s="2" t="s">
        <v>187</v>
      </c>
      <c r="R34" s="2">
        <v>14.85</v>
      </c>
      <c r="S34" s="2">
        <v>11847285.074999999</v>
      </c>
      <c r="T34" s="2">
        <f t="shared" si="1"/>
        <v>175932183.36374998</v>
      </c>
      <c r="U34" s="2">
        <v>4.6715712999999999E-2</v>
      </c>
    </row>
    <row r="35" spans="1:26" ht="16.5" x14ac:dyDescent="0.25">
      <c r="A35" s="2">
        <v>42786</v>
      </c>
      <c r="B35" s="2" t="s">
        <v>33</v>
      </c>
      <c r="C35" s="2" t="s">
        <v>133</v>
      </c>
      <c r="D35" s="2" t="s">
        <v>176</v>
      </c>
      <c r="F35" s="2" t="s">
        <v>70</v>
      </c>
      <c r="G35" s="2">
        <v>10</v>
      </c>
      <c r="H35" s="2">
        <v>2169072.9870000002</v>
      </c>
      <c r="I35" s="2">
        <f t="shared" si="0"/>
        <v>21690729.870000001</v>
      </c>
      <c r="J35" s="2">
        <v>5.7567866840204911E-3</v>
      </c>
      <c r="M35" s="2" t="s">
        <v>235</v>
      </c>
      <c r="N35" s="2" t="s">
        <v>133</v>
      </c>
      <c r="O35" s="2" t="s">
        <v>134</v>
      </c>
      <c r="P35" s="2" t="s">
        <v>134</v>
      </c>
      <c r="Q35" s="2" t="s">
        <v>187</v>
      </c>
      <c r="R35" s="2">
        <v>10.1</v>
      </c>
      <c r="S35" s="2">
        <v>2169072.9870000002</v>
      </c>
      <c r="T35" s="2">
        <f t="shared" si="1"/>
        <v>21907637.168700002</v>
      </c>
      <c r="U35" s="2">
        <v>6.0854419999999999E-3</v>
      </c>
    </row>
    <row r="38" spans="1:26" x14ac:dyDescent="0.25">
      <c r="A38" s="2" t="s">
        <v>431</v>
      </c>
      <c r="M38" s="2" t="s">
        <v>432</v>
      </c>
      <c r="X38" s="2" t="s">
        <v>237</v>
      </c>
      <c r="Y38" s="2" t="s">
        <v>238</v>
      </c>
      <c r="Z38" s="2" t="s">
        <v>239</v>
      </c>
    </row>
    <row r="39" spans="1:26" x14ac:dyDescent="0.25">
      <c r="A39" s="4" t="s">
        <v>433</v>
      </c>
      <c r="B39" s="5" t="s">
        <v>434</v>
      </c>
      <c r="C39" s="5" t="s">
        <v>66</v>
      </c>
      <c r="D39" s="5" t="s">
        <v>435</v>
      </c>
      <c r="E39" s="5" t="s">
        <v>436</v>
      </c>
      <c r="F39" s="5" t="s">
        <v>67</v>
      </c>
      <c r="G39" s="5" t="s">
        <v>437</v>
      </c>
      <c r="H39" s="5" t="s">
        <v>438</v>
      </c>
      <c r="I39" s="5" t="s">
        <v>439</v>
      </c>
      <c r="J39" s="6" t="s">
        <v>440</v>
      </c>
      <c r="M39" s="4" t="s">
        <v>177</v>
      </c>
      <c r="N39" s="5" t="s">
        <v>178</v>
      </c>
      <c r="O39" s="5" t="s">
        <v>179</v>
      </c>
      <c r="P39" s="5" t="s">
        <v>180</v>
      </c>
      <c r="Q39" s="5" t="s">
        <v>67</v>
      </c>
      <c r="R39" s="5" t="s">
        <v>181</v>
      </c>
      <c r="S39" s="5" t="s">
        <v>182</v>
      </c>
      <c r="T39" s="5" t="s">
        <v>183</v>
      </c>
      <c r="U39" s="5" t="s">
        <v>184</v>
      </c>
      <c r="W39" s="2" t="s">
        <v>240</v>
      </c>
      <c r="X39" s="9">
        <f>SUM(表格_來自_Tssco_的查詢4[市值])</f>
        <v>3732847525.1995296</v>
      </c>
      <c r="Y39" s="9">
        <f>X40/Z40</f>
        <v>3394454.3691399661</v>
      </c>
      <c r="Z39" s="10">
        <f>X39/Y39</f>
        <v>1099.69</v>
      </c>
    </row>
    <row r="40" spans="1:26" x14ac:dyDescent="0.25">
      <c r="A40" s="2">
        <v>42795</v>
      </c>
      <c r="B40" s="2" t="s">
        <v>1</v>
      </c>
      <c r="C40" s="2" t="s">
        <v>68</v>
      </c>
      <c r="D40" s="2" t="s">
        <v>69</v>
      </c>
      <c r="F40" s="2" t="s">
        <v>70</v>
      </c>
      <c r="G40" s="2">
        <v>18.350000000000001</v>
      </c>
      <c r="H40" s="2">
        <v>8964762.5889999997</v>
      </c>
      <c r="I40" s="2">
        <f>表格_來自_Tssco_的查詢4[[#This Row],[開盤參考價]]*表格_來自_Tssco_的查詢4[[#This Row],[發行股數]]</f>
        <v>164503393.50815001</v>
      </c>
      <c r="M40" s="2" t="s">
        <v>185</v>
      </c>
      <c r="N40" s="2" t="s">
        <v>68</v>
      </c>
      <c r="O40" s="2" t="s">
        <v>69</v>
      </c>
      <c r="P40" s="2" t="s">
        <v>186</v>
      </c>
      <c r="Q40" s="2" t="s">
        <v>187</v>
      </c>
      <c r="R40" s="2">
        <v>18.350000000000001</v>
      </c>
      <c r="S40" s="2">
        <v>8964762.5889999997</v>
      </c>
      <c r="T40" s="2">
        <f>表格_來自_Tssco_的查詢_15[[#This Row],[收盤價]]*表格_來自_Tssco_的查詢_15[[#This Row],[今日股數_仟股]]</f>
        <v>164503393.50815001</v>
      </c>
      <c r="W40" s="2" t="s">
        <v>241</v>
      </c>
      <c r="X40" s="9">
        <f>SUM(T40:T72)</f>
        <v>3732847525.1995296</v>
      </c>
      <c r="Z40" s="11">
        <v>1099.69</v>
      </c>
    </row>
    <row r="41" spans="1:26" x14ac:dyDescent="0.25">
      <c r="A41" s="2">
        <v>42795</v>
      </c>
      <c r="B41" s="2" t="s">
        <v>2</v>
      </c>
      <c r="C41" s="2" t="s">
        <v>71</v>
      </c>
      <c r="D41" s="2" t="s">
        <v>72</v>
      </c>
      <c r="F41" s="2" t="s">
        <v>70</v>
      </c>
      <c r="G41" s="2">
        <v>28.6</v>
      </c>
      <c r="H41" s="2">
        <v>1151234.2649999999</v>
      </c>
      <c r="I41" s="2">
        <f>表格_來自_Tssco_的查詢4[[#This Row],[開盤參考價]]*表格_來自_Tssco_的查詢4[[#This Row],[發行股數]]</f>
        <v>32925299.978999998</v>
      </c>
      <c r="M41" s="2" t="s">
        <v>188</v>
      </c>
      <c r="N41" s="2" t="s">
        <v>71</v>
      </c>
      <c r="O41" s="2" t="s">
        <v>72</v>
      </c>
      <c r="P41" s="2" t="s">
        <v>189</v>
      </c>
      <c r="Q41" s="2" t="s">
        <v>187</v>
      </c>
      <c r="R41" s="2">
        <v>28.6</v>
      </c>
      <c r="S41" s="2">
        <v>1151234.2649999999</v>
      </c>
      <c r="T41" s="2">
        <f>表格_來自_Tssco_的查詢_15[[#This Row],[收盤價]]*表格_來自_Tssco_的查詢_15[[#This Row],[今日股數_仟股]]</f>
        <v>32925299.978999998</v>
      </c>
    </row>
    <row r="42" spans="1:26" x14ac:dyDescent="0.25">
      <c r="A42" s="2">
        <v>42795</v>
      </c>
      <c r="B42" s="2" t="s">
        <v>3</v>
      </c>
      <c r="C42" s="2" t="s">
        <v>73</v>
      </c>
      <c r="D42" s="2" t="s">
        <v>74</v>
      </c>
      <c r="F42" s="2" t="s">
        <v>70</v>
      </c>
      <c r="G42" s="2">
        <v>9.43</v>
      </c>
      <c r="H42" s="2">
        <v>3238130.76</v>
      </c>
      <c r="I42" s="2">
        <f>表格_來自_Tssco_的查詢4[[#This Row],[開盤參考價]]*表格_來自_Tssco_的查詢4[[#This Row],[發行股數]]</f>
        <v>30535573.066799998</v>
      </c>
      <c r="M42" s="2" t="s">
        <v>190</v>
      </c>
      <c r="N42" s="2" t="s">
        <v>73</v>
      </c>
      <c r="O42" s="2" t="s">
        <v>74</v>
      </c>
      <c r="P42" s="2" t="s">
        <v>191</v>
      </c>
      <c r="Q42" s="2" t="s">
        <v>187</v>
      </c>
      <c r="R42" s="2">
        <v>9.43</v>
      </c>
      <c r="S42" s="2">
        <v>3238130.76</v>
      </c>
      <c r="T42" s="2">
        <f>表格_來自_Tssco_的查詢_15[[#This Row],[收盤價]]*表格_來自_Tssco_的查詢_15[[#This Row],[今日股數_仟股]]</f>
        <v>30535573.066799998</v>
      </c>
    </row>
    <row r="43" spans="1:26" x14ac:dyDescent="0.25">
      <c r="A43" s="2">
        <v>42795</v>
      </c>
      <c r="B43" s="2" t="s">
        <v>4</v>
      </c>
      <c r="C43" s="2" t="s">
        <v>75</v>
      </c>
      <c r="D43" s="2" t="s">
        <v>76</v>
      </c>
      <c r="F43" s="2" t="s">
        <v>70</v>
      </c>
      <c r="G43" s="2">
        <v>15.7</v>
      </c>
      <c r="H43" s="2">
        <v>212960</v>
      </c>
      <c r="I43" s="2">
        <f>表格_來自_Tssco_的查詢4[[#This Row],[開盤參考價]]*表格_來自_Tssco_的查詢4[[#This Row],[發行股數]]</f>
        <v>3343472</v>
      </c>
      <c r="M43" s="2" t="s">
        <v>192</v>
      </c>
      <c r="N43" s="2" t="s">
        <v>75</v>
      </c>
      <c r="O43" s="2" t="s">
        <v>76</v>
      </c>
      <c r="P43" s="2" t="s">
        <v>193</v>
      </c>
      <c r="Q43" s="2" t="s">
        <v>187</v>
      </c>
      <c r="R43" s="2">
        <v>15.7</v>
      </c>
      <c r="S43" s="2">
        <v>212960</v>
      </c>
      <c r="T43" s="2">
        <f>表格_來自_Tssco_的查詢_15[[#This Row],[收盤價]]*表格_來自_Tssco_的查詢_15[[#This Row],[今日股數_仟股]]</f>
        <v>3343472</v>
      </c>
    </row>
    <row r="44" spans="1:26" x14ac:dyDescent="0.25">
      <c r="A44" s="2">
        <v>42795</v>
      </c>
      <c r="B44" s="2" t="s">
        <v>5</v>
      </c>
      <c r="C44" s="2" t="s">
        <v>77</v>
      </c>
      <c r="D44" s="2" t="s">
        <v>78</v>
      </c>
      <c r="F44" s="2" t="s">
        <v>70</v>
      </c>
      <c r="G44" s="2">
        <v>13.8</v>
      </c>
      <c r="H44" s="2">
        <v>1342960</v>
      </c>
      <c r="I44" s="2">
        <f>表格_來自_Tssco_的查詢4[[#This Row],[開盤參考價]]*表格_來自_Tssco_的查詢4[[#This Row],[發行股數]]</f>
        <v>18532848</v>
      </c>
      <c r="M44" s="2" t="s">
        <v>194</v>
      </c>
      <c r="N44" s="2" t="s">
        <v>77</v>
      </c>
      <c r="O44" s="2" t="s">
        <v>78</v>
      </c>
      <c r="P44" s="2" t="s">
        <v>78</v>
      </c>
      <c r="Q44" s="2" t="s">
        <v>187</v>
      </c>
      <c r="R44" s="2">
        <v>13.8</v>
      </c>
      <c r="S44" s="2">
        <v>1342960</v>
      </c>
      <c r="T44" s="2">
        <f>表格_來自_Tssco_的查詢_15[[#This Row],[收盤價]]*表格_來自_Tssco_的查詢_15[[#This Row],[今日股數_仟股]]</f>
        <v>18532848</v>
      </c>
    </row>
    <row r="45" spans="1:26" x14ac:dyDescent="0.25">
      <c r="A45" s="2">
        <v>42795</v>
      </c>
      <c r="B45" s="2" t="s">
        <v>6</v>
      </c>
      <c r="C45" s="2" t="s">
        <v>79</v>
      </c>
      <c r="D45" s="2" t="s">
        <v>80</v>
      </c>
      <c r="F45" s="2" t="s">
        <v>70</v>
      </c>
      <c r="G45" s="2">
        <v>30.15</v>
      </c>
      <c r="H45" s="2">
        <v>3473760</v>
      </c>
      <c r="I45" s="2">
        <f>表格_來自_Tssco_的查詢4[[#This Row],[開盤參考價]]*表格_來自_Tssco_的查詢4[[#This Row],[發行股數]]</f>
        <v>104733864</v>
      </c>
      <c r="M45" s="2" t="s">
        <v>195</v>
      </c>
      <c r="N45" s="2" t="s">
        <v>79</v>
      </c>
      <c r="O45" s="2" t="s">
        <v>80</v>
      </c>
      <c r="P45" s="2" t="s">
        <v>80</v>
      </c>
      <c r="Q45" s="2" t="s">
        <v>187</v>
      </c>
      <c r="R45" s="2">
        <v>30.15</v>
      </c>
      <c r="S45" s="2">
        <v>3473760</v>
      </c>
      <c r="T45" s="2">
        <f>表格_來自_Tssco_的查詢_15[[#This Row],[收盤價]]*表格_來自_Tssco_的查詢_15[[#This Row],[今日股數_仟股]]</f>
        <v>104733864</v>
      </c>
    </row>
    <row r="46" spans="1:26" x14ac:dyDescent="0.25">
      <c r="A46" s="2">
        <v>42795</v>
      </c>
      <c r="B46" s="2" t="s">
        <v>7</v>
      </c>
      <c r="C46" s="2" t="s">
        <v>81</v>
      </c>
      <c r="D46" s="2" t="s">
        <v>82</v>
      </c>
      <c r="F46" s="2" t="s">
        <v>70</v>
      </c>
      <c r="G46" s="2">
        <v>19.149999999999999</v>
      </c>
      <c r="H46" s="2">
        <v>362200.4</v>
      </c>
      <c r="I46" s="2">
        <f>表格_來自_Tssco_的查詢4[[#This Row],[開盤參考價]]*表格_來自_Tssco_的查詢4[[#This Row],[發行股數]]</f>
        <v>6936137.6600000001</v>
      </c>
      <c r="M46" s="2" t="s">
        <v>196</v>
      </c>
      <c r="N46" s="2" t="s">
        <v>81</v>
      </c>
      <c r="O46" s="2" t="s">
        <v>82</v>
      </c>
      <c r="P46" s="2" t="s">
        <v>82</v>
      </c>
      <c r="Q46" s="2" t="s">
        <v>187</v>
      </c>
      <c r="R46" s="2">
        <v>19.149999999999999</v>
      </c>
      <c r="S46" s="2">
        <v>362200.4</v>
      </c>
      <c r="T46" s="2">
        <f>表格_來自_Tssco_的查詢_15[[#This Row],[收盤價]]*表格_來自_Tssco_的查詢_15[[#This Row],[今日股數_仟股]]</f>
        <v>6936137.6600000001</v>
      </c>
    </row>
    <row r="47" spans="1:26" x14ac:dyDescent="0.25">
      <c r="A47" s="2">
        <v>42795</v>
      </c>
      <c r="B47" s="2" t="s">
        <v>8</v>
      </c>
      <c r="C47" s="2" t="s">
        <v>83</v>
      </c>
      <c r="D47" s="2" t="s">
        <v>84</v>
      </c>
      <c r="F47" s="2" t="s">
        <v>70</v>
      </c>
      <c r="G47" s="2">
        <v>8.41</v>
      </c>
      <c r="H47" s="2">
        <v>5968894.8770000003</v>
      </c>
      <c r="I47" s="2">
        <f>表格_來自_Tssco_的查詢4[[#This Row],[開盤參考價]]*表格_來自_Tssco_的查詢4[[#This Row],[發行股數]]</f>
        <v>50198405.915570006</v>
      </c>
      <c r="M47" s="2" t="s">
        <v>197</v>
      </c>
      <c r="N47" s="2" t="s">
        <v>83</v>
      </c>
      <c r="O47" s="2" t="s">
        <v>84</v>
      </c>
      <c r="P47" s="2" t="s">
        <v>198</v>
      </c>
      <c r="Q47" s="2" t="s">
        <v>187</v>
      </c>
      <c r="R47" s="2">
        <v>8.41</v>
      </c>
      <c r="S47" s="2">
        <v>5968894.8770000003</v>
      </c>
      <c r="T47" s="2">
        <f>表格_來自_Tssco_的查詢_15[[#This Row],[收盤價]]*表格_來自_Tssco_的查詢_15[[#This Row],[今日股數_仟股]]</f>
        <v>50198405.915570006</v>
      </c>
    </row>
    <row r="48" spans="1:26" x14ac:dyDescent="0.25">
      <c r="A48" s="2">
        <v>42795</v>
      </c>
      <c r="B48" s="2" t="s">
        <v>9</v>
      </c>
      <c r="C48" s="2" t="s">
        <v>85</v>
      </c>
      <c r="D48" s="2" t="s">
        <v>86</v>
      </c>
      <c r="F48" s="2" t="s">
        <v>70</v>
      </c>
      <c r="G48" s="2">
        <v>9.7799999999999994</v>
      </c>
      <c r="H48" s="2">
        <v>1003223.825</v>
      </c>
      <c r="I48" s="2">
        <f>表格_來自_Tssco_的查詢4[[#This Row],[開盤參考價]]*表格_來自_Tssco_的查詢4[[#This Row],[發行股數]]</f>
        <v>9811529.0084999986</v>
      </c>
      <c r="M48" s="2" t="s">
        <v>199</v>
      </c>
      <c r="N48" s="2" t="s">
        <v>85</v>
      </c>
      <c r="O48" s="2" t="s">
        <v>86</v>
      </c>
      <c r="P48" s="2" t="s">
        <v>200</v>
      </c>
      <c r="Q48" s="2" t="s">
        <v>187</v>
      </c>
      <c r="R48" s="2">
        <v>9.7799999999999994</v>
      </c>
      <c r="S48" s="2">
        <v>1003223.825</v>
      </c>
      <c r="T48" s="2">
        <f>表格_來自_Tssco_的查詢_15[[#This Row],[收盤價]]*表格_來自_Tssco_的查詢_15[[#This Row],[今日股數_仟股]]</f>
        <v>9811529.0084999986</v>
      </c>
    </row>
    <row r="49" spans="1:20" x14ac:dyDescent="0.25">
      <c r="A49" s="2">
        <v>42795</v>
      </c>
      <c r="B49" s="2" t="s">
        <v>10</v>
      </c>
      <c r="C49" s="2" t="s">
        <v>87</v>
      </c>
      <c r="D49" s="2" t="s">
        <v>88</v>
      </c>
      <c r="F49" s="2" t="s">
        <v>70</v>
      </c>
      <c r="G49" s="2">
        <v>9.17</v>
      </c>
      <c r="H49" s="2">
        <v>2605152.4270000001</v>
      </c>
      <c r="I49" s="2">
        <f>表格_來自_Tssco_的查詢4[[#This Row],[開盤參考價]]*表格_來自_Tssco_的查詢4[[#This Row],[發行股數]]</f>
        <v>23889247.755589999</v>
      </c>
      <c r="M49" s="2" t="s">
        <v>201</v>
      </c>
      <c r="N49" s="2" t="s">
        <v>87</v>
      </c>
      <c r="O49" s="2" t="s">
        <v>88</v>
      </c>
      <c r="P49" s="2" t="s">
        <v>202</v>
      </c>
      <c r="Q49" s="2" t="s">
        <v>187</v>
      </c>
      <c r="R49" s="2">
        <v>9.17</v>
      </c>
      <c r="S49" s="2">
        <v>2605152.4270000001</v>
      </c>
      <c r="T49" s="2">
        <f>表格_來自_Tssco_的查詢_15[[#This Row],[收盤價]]*表格_來自_Tssco_的查詢_15[[#This Row],[今日股數_仟股]]</f>
        <v>23889247.755589999</v>
      </c>
    </row>
    <row r="50" spans="1:20" x14ac:dyDescent="0.25">
      <c r="A50" s="2">
        <v>42795</v>
      </c>
      <c r="B50" s="2" t="s">
        <v>11</v>
      </c>
      <c r="C50" s="2" t="s">
        <v>89</v>
      </c>
      <c r="D50" s="2" t="s">
        <v>90</v>
      </c>
      <c r="F50" s="2" t="s">
        <v>70</v>
      </c>
      <c r="G50" s="2">
        <v>9.35</v>
      </c>
      <c r="H50" s="2">
        <v>3111367.1690000002</v>
      </c>
      <c r="I50" s="2">
        <f>表格_來自_Tssco_的查詢4[[#This Row],[開盤參考價]]*表格_來自_Tssco_的查詢4[[#This Row],[發行股數]]</f>
        <v>29091283.03015</v>
      </c>
      <c r="M50" s="2" t="s">
        <v>203</v>
      </c>
      <c r="N50" s="2" t="s">
        <v>89</v>
      </c>
      <c r="O50" s="2" t="s">
        <v>90</v>
      </c>
      <c r="P50" s="2" t="s">
        <v>204</v>
      </c>
      <c r="Q50" s="2" t="s">
        <v>187</v>
      </c>
      <c r="R50" s="2">
        <v>9.35</v>
      </c>
      <c r="S50" s="2">
        <v>3111367.1690000002</v>
      </c>
      <c r="T50" s="2">
        <f>表格_來自_Tssco_的查詢_15[[#This Row],[收盤價]]*表格_來自_Tssco_的查詢_15[[#This Row],[今日股數_仟股]]</f>
        <v>29091283.03015</v>
      </c>
    </row>
    <row r="51" spans="1:20" x14ac:dyDescent="0.25">
      <c r="A51" s="2">
        <v>42795</v>
      </c>
      <c r="B51" s="2" t="s">
        <v>12</v>
      </c>
      <c r="C51" s="2" t="s">
        <v>91</v>
      </c>
      <c r="D51" s="2" t="s">
        <v>92</v>
      </c>
      <c r="F51" s="2" t="s">
        <v>70</v>
      </c>
      <c r="G51" s="2">
        <v>13.95</v>
      </c>
      <c r="H51" s="2">
        <v>1679677.5060000001</v>
      </c>
      <c r="I51" s="2">
        <f>表格_來自_Tssco_的查詢4[[#This Row],[開盤參考價]]*表格_來自_Tssco_的查詢4[[#This Row],[發行股數]]</f>
        <v>23431501.208700001</v>
      </c>
      <c r="M51" s="2" t="s">
        <v>205</v>
      </c>
      <c r="N51" s="2" t="s">
        <v>91</v>
      </c>
      <c r="O51" s="2" t="s">
        <v>92</v>
      </c>
      <c r="P51" s="2" t="s">
        <v>206</v>
      </c>
      <c r="Q51" s="2" t="s">
        <v>187</v>
      </c>
      <c r="R51" s="2">
        <v>13.95</v>
      </c>
      <c r="S51" s="2">
        <v>1679677.5060000001</v>
      </c>
      <c r="T51" s="2">
        <f>表格_來自_Tssco_的查詢_15[[#This Row],[收盤價]]*表格_來自_Tssco_的查詢_15[[#This Row],[今日股數_仟股]]</f>
        <v>23431501.208700001</v>
      </c>
    </row>
    <row r="52" spans="1:20" x14ac:dyDescent="0.25">
      <c r="A52" s="2">
        <v>42795</v>
      </c>
      <c r="B52" s="2" t="s">
        <v>13</v>
      </c>
      <c r="C52" s="2" t="s">
        <v>93</v>
      </c>
      <c r="D52" s="2" t="s">
        <v>94</v>
      </c>
      <c r="F52" s="2" t="s">
        <v>70</v>
      </c>
      <c r="G52" s="2">
        <v>26.7</v>
      </c>
      <c r="H52" s="2">
        <v>315963.3</v>
      </c>
      <c r="I52" s="2">
        <f>表格_來自_Tssco_的查詢4[[#This Row],[開盤參考價]]*表格_來自_Tssco_的查詢4[[#This Row],[發行股數]]</f>
        <v>8436220.1099999994</v>
      </c>
      <c r="M52" s="2" t="s">
        <v>207</v>
      </c>
      <c r="N52" s="2" t="s">
        <v>93</v>
      </c>
      <c r="O52" s="2" t="s">
        <v>94</v>
      </c>
      <c r="P52" s="2" t="s">
        <v>94</v>
      </c>
      <c r="Q52" s="2" t="s">
        <v>187</v>
      </c>
      <c r="R52" s="2">
        <v>26.7</v>
      </c>
      <c r="S52" s="2">
        <v>315963.3</v>
      </c>
      <c r="T52" s="2">
        <f>表格_來自_Tssco_的查詢_15[[#This Row],[收盤價]]*表格_來自_Tssco_的查詢_15[[#This Row],[今日股數_仟股]]</f>
        <v>8436220.1099999994</v>
      </c>
    </row>
    <row r="53" spans="1:20" x14ac:dyDescent="0.25">
      <c r="A53" s="2">
        <v>42795</v>
      </c>
      <c r="B53" s="2" t="s">
        <v>14</v>
      </c>
      <c r="C53" s="2" t="s">
        <v>95</v>
      </c>
      <c r="D53" s="2" t="s">
        <v>96</v>
      </c>
      <c r="F53" s="2" t="s">
        <v>70</v>
      </c>
      <c r="G53" s="2">
        <v>15.15</v>
      </c>
      <c r="H53" s="2">
        <v>562275</v>
      </c>
      <c r="I53" s="2">
        <f>表格_來自_Tssco_的查詢4[[#This Row],[開盤參考價]]*表格_來自_Tssco_的查詢4[[#This Row],[發行股數]]</f>
        <v>8518466.25</v>
      </c>
      <c r="M53" s="2" t="s">
        <v>208</v>
      </c>
      <c r="N53" s="2" t="s">
        <v>95</v>
      </c>
      <c r="O53" s="2" t="s">
        <v>96</v>
      </c>
      <c r="P53" s="2" t="s">
        <v>96</v>
      </c>
      <c r="Q53" s="2" t="s">
        <v>187</v>
      </c>
      <c r="R53" s="2">
        <v>15.15</v>
      </c>
      <c r="S53" s="2">
        <v>562275</v>
      </c>
      <c r="T53" s="2">
        <f>表格_來自_Tssco_的查詢_15[[#This Row],[收盤價]]*表格_來自_Tssco_的查詢_15[[#This Row],[今日股數_仟股]]</f>
        <v>8518466.25</v>
      </c>
    </row>
    <row r="54" spans="1:20" x14ac:dyDescent="0.25">
      <c r="A54" s="2">
        <v>42795</v>
      </c>
      <c r="B54" s="2" t="s">
        <v>15</v>
      </c>
      <c r="C54" s="2" t="s">
        <v>97</v>
      </c>
      <c r="D54" s="2" t="s">
        <v>98</v>
      </c>
      <c r="F54" s="2" t="s">
        <v>70</v>
      </c>
      <c r="G54" s="2">
        <v>13.95</v>
      </c>
      <c r="H54" s="2">
        <v>301163.78399999999</v>
      </c>
      <c r="I54" s="2">
        <f>表格_來自_Tssco_的查詢4[[#This Row],[開盤參考價]]*表格_來自_Tssco_的查詢4[[#This Row],[發行股數]]</f>
        <v>4201234.7867999999</v>
      </c>
      <c r="M54" s="2" t="s">
        <v>209</v>
      </c>
      <c r="N54" s="2" t="s">
        <v>97</v>
      </c>
      <c r="O54" s="2" t="s">
        <v>98</v>
      </c>
      <c r="P54" s="2" t="s">
        <v>98</v>
      </c>
      <c r="Q54" s="2" t="s">
        <v>187</v>
      </c>
      <c r="R54" s="2">
        <v>13.95</v>
      </c>
      <c r="S54" s="2">
        <v>301163.78399999999</v>
      </c>
      <c r="T54" s="2">
        <f>表格_來自_Tssco_的查詢_15[[#This Row],[收盤價]]*表格_來自_Tssco_的查詢_15[[#This Row],[今日股數_仟股]]</f>
        <v>4201234.7867999999</v>
      </c>
    </row>
    <row r="55" spans="1:20" x14ac:dyDescent="0.25">
      <c r="A55" s="2">
        <v>42795</v>
      </c>
      <c r="B55" s="2" t="s">
        <v>16</v>
      </c>
      <c r="C55" s="2" t="s">
        <v>99</v>
      </c>
      <c r="D55" s="2" t="s">
        <v>100</v>
      </c>
      <c r="F55" s="2" t="s">
        <v>70</v>
      </c>
      <c r="G55" s="2">
        <v>13.15</v>
      </c>
      <c r="H55" s="2">
        <v>1335665.7320000001</v>
      </c>
      <c r="I55" s="2">
        <f>表格_來自_Tssco_的查詢4[[#This Row],[開盤參考價]]*表格_來自_Tssco_的查詢4[[#This Row],[發行股數]]</f>
        <v>17564004.375800002</v>
      </c>
      <c r="M55" s="2" t="s">
        <v>210</v>
      </c>
      <c r="N55" s="2" t="s">
        <v>99</v>
      </c>
      <c r="O55" s="2" t="s">
        <v>100</v>
      </c>
      <c r="P55" s="2" t="s">
        <v>211</v>
      </c>
      <c r="Q55" s="2" t="s">
        <v>187</v>
      </c>
      <c r="R55" s="2">
        <v>13.15</v>
      </c>
      <c r="S55" s="2">
        <v>1335665.7320000001</v>
      </c>
      <c r="T55" s="2">
        <f>表格_來自_Tssco_的查詢_15[[#This Row],[收盤價]]*表格_來自_Tssco_的查詢_15[[#This Row],[今日股數_仟股]]</f>
        <v>17564004.375800002</v>
      </c>
    </row>
    <row r="56" spans="1:20" x14ac:dyDescent="0.25">
      <c r="A56" s="2">
        <v>42795</v>
      </c>
      <c r="B56" s="2" t="s">
        <v>17</v>
      </c>
      <c r="C56" s="2" t="s">
        <v>101</v>
      </c>
      <c r="D56" s="2" t="s">
        <v>102</v>
      </c>
      <c r="F56" s="2" t="s">
        <v>70</v>
      </c>
      <c r="G56" s="2">
        <v>9.1</v>
      </c>
      <c r="H56" s="2">
        <v>1624509.8559999999</v>
      </c>
      <c r="I56" s="2">
        <f>表格_來自_Tssco_的查詢4[[#This Row],[開盤參考價]]*表格_來自_Tssco_的查詢4[[#This Row],[發行股數]]</f>
        <v>14783039.689599998</v>
      </c>
      <c r="M56" s="2" t="s">
        <v>212</v>
      </c>
      <c r="N56" s="2" t="s">
        <v>101</v>
      </c>
      <c r="O56" s="2" t="s">
        <v>102</v>
      </c>
      <c r="P56" s="2" t="s">
        <v>213</v>
      </c>
      <c r="Q56" s="2" t="s">
        <v>187</v>
      </c>
      <c r="R56" s="2">
        <v>9.1</v>
      </c>
      <c r="S56" s="2">
        <v>1624509.8559999999</v>
      </c>
      <c r="T56" s="2">
        <f>表格_來自_Tssco_的查詢_15[[#This Row],[收盤價]]*表格_來自_Tssco_的查詢_15[[#This Row],[今日股數_仟股]]</f>
        <v>14783039.689599998</v>
      </c>
    </row>
    <row r="57" spans="1:20" x14ac:dyDescent="0.25">
      <c r="A57" s="2">
        <v>42795</v>
      </c>
      <c r="B57" s="2" t="s">
        <v>18</v>
      </c>
      <c r="C57" s="2" t="s">
        <v>103</v>
      </c>
      <c r="D57" s="2" t="s">
        <v>104</v>
      </c>
      <c r="F57" s="2" t="s">
        <v>70</v>
      </c>
      <c r="G57" s="2">
        <v>16.55</v>
      </c>
      <c r="H57" s="2">
        <v>1667087.32</v>
      </c>
      <c r="I57" s="2">
        <f>表格_來自_Tssco_的查詢4[[#This Row],[開盤參考價]]*表格_來自_Tssco_的查詢4[[#This Row],[發行股數]]</f>
        <v>27590295.146000002</v>
      </c>
      <c r="M57" s="2" t="s">
        <v>214</v>
      </c>
      <c r="N57" s="2" t="s">
        <v>103</v>
      </c>
      <c r="O57" s="2" t="s">
        <v>104</v>
      </c>
      <c r="P57" s="2" t="s">
        <v>215</v>
      </c>
      <c r="Q57" s="2" t="s">
        <v>187</v>
      </c>
      <c r="R57" s="2">
        <v>16.55</v>
      </c>
      <c r="S57" s="2">
        <v>1667087.32</v>
      </c>
      <c r="T57" s="2">
        <f>表格_來自_Tssco_的查詢_15[[#This Row],[收盤價]]*表格_來自_Tssco_的查詢_15[[#This Row],[今日股數_仟股]]</f>
        <v>27590295.146000002</v>
      </c>
    </row>
    <row r="58" spans="1:20" x14ac:dyDescent="0.25">
      <c r="A58" s="2">
        <v>42795</v>
      </c>
      <c r="B58" s="2" t="s">
        <v>19</v>
      </c>
      <c r="C58" s="2" t="s">
        <v>105</v>
      </c>
      <c r="D58" s="2" t="s">
        <v>106</v>
      </c>
      <c r="F58" s="2" t="s">
        <v>70</v>
      </c>
      <c r="G58" s="2">
        <v>16.899999999999999</v>
      </c>
      <c r="H58" s="2">
        <v>10520495.107999999</v>
      </c>
      <c r="I58" s="2">
        <f>表格_來自_Tssco_的查詢4[[#This Row],[開盤參考價]]*表格_來自_Tssco_的查詢4[[#This Row],[發行股數]]</f>
        <v>177796367.32519996</v>
      </c>
      <c r="M58" s="2" t="s">
        <v>216</v>
      </c>
      <c r="N58" s="2" t="s">
        <v>105</v>
      </c>
      <c r="O58" s="2" t="s">
        <v>106</v>
      </c>
      <c r="P58" s="2" t="s">
        <v>106</v>
      </c>
      <c r="Q58" s="2" t="s">
        <v>187</v>
      </c>
      <c r="R58" s="2">
        <v>16.899999999999999</v>
      </c>
      <c r="S58" s="2">
        <v>10520495.107999999</v>
      </c>
      <c r="T58" s="2">
        <f>表格_來自_Tssco_的查詢_15[[#This Row],[收盤價]]*表格_來自_Tssco_的查詢_15[[#This Row],[今日股數_仟股]]</f>
        <v>177796367.32519996</v>
      </c>
    </row>
    <row r="59" spans="1:20" x14ac:dyDescent="0.25">
      <c r="A59" s="2">
        <v>42795</v>
      </c>
      <c r="B59" s="2" t="s">
        <v>20</v>
      </c>
      <c r="C59" s="2" t="s">
        <v>107</v>
      </c>
      <c r="D59" s="2" t="s">
        <v>108</v>
      </c>
      <c r="F59" s="2" t="s">
        <v>70</v>
      </c>
      <c r="G59" s="2">
        <v>49.75</v>
      </c>
      <c r="H59" s="2">
        <v>10233603.994999999</v>
      </c>
      <c r="I59" s="2">
        <f>表格_來自_Tssco_的查詢4[[#This Row],[開盤參考價]]*表格_來自_Tssco_的查詢4[[#This Row],[發行股數]]</f>
        <v>509121798.75124997</v>
      </c>
      <c r="M59" s="2" t="s">
        <v>217</v>
      </c>
      <c r="N59" s="2" t="s">
        <v>107</v>
      </c>
      <c r="O59" s="2" t="s">
        <v>108</v>
      </c>
      <c r="P59" s="2" t="s">
        <v>108</v>
      </c>
      <c r="Q59" s="2" t="s">
        <v>187</v>
      </c>
      <c r="R59" s="2">
        <v>49.75</v>
      </c>
      <c r="S59" s="2">
        <v>10233603.994999999</v>
      </c>
      <c r="T59" s="2">
        <f>表格_來自_Tssco_的查詢_15[[#This Row],[收盤價]]*表格_來自_Tssco_的查詢_15[[#This Row],[今日股數_仟股]]</f>
        <v>509121798.75124997</v>
      </c>
    </row>
    <row r="60" spans="1:20" x14ac:dyDescent="0.25">
      <c r="A60" s="2">
        <v>42795</v>
      </c>
      <c r="B60" s="2" t="s">
        <v>21</v>
      </c>
      <c r="C60" s="2" t="s">
        <v>109</v>
      </c>
      <c r="D60" s="2" t="s">
        <v>110</v>
      </c>
      <c r="F60" s="2" t="s">
        <v>70</v>
      </c>
      <c r="G60" s="2">
        <v>48.25</v>
      </c>
      <c r="H60" s="2">
        <v>12563210.128</v>
      </c>
      <c r="I60" s="2">
        <f>表格_來自_Tssco_的查詢4[[#This Row],[開盤參考價]]*表格_來自_Tssco_的查詢4[[#This Row],[發行股數]]</f>
        <v>606174888.676</v>
      </c>
      <c r="M60" s="2" t="s">
        <v>218</v>
      </c>
      <c r="N60" s="2" t="s">
        <v>109</v>
      </c>
      <c r="O60" s="2" t="s">
        <v>110</v>
      </c>
      <c r="P60" s="2" t="s">
        <v>110</v>
      </c>
      <c r="Q60" s="2" t="s">
        <v>187</v>
      </c>
      <c r="R60" s="2">
        <v>48.25</v>
      </c>
      <c r="S60" s="2">
        <v>12563210.128</v>
      </c>
      <c r="T60" s="2">
        <f>表格_來自_Tssco_的查詢_15[[#This Row],[收盤價]]*表格_來自_Tssco_的查詢_15[[#This Row],[今日股數_仟股]]</f>
        <v>606174888.676</v>
      </c>
    </row>
    <row r="61" spans="1:20" x14ac:dyDescent="0.25">
      <c r="A61" s="2">
        <v>42795</v>
      </c>
      <c r="B61" s="2" t="s">
        <v>22</v>
      </c>
      <c r="C61" s="2" t="s">
        <v>111</v>
      </c>
      <c r="D61" s="2" t="s">
        <v>112</v>
      </c>
      <c r="F61" s="2" t="s">
        <v>70</v>
      </c>
      <c r="G61" s="2">
        <v>8.1</v>
      </c>
      <c r="H61" s="2">
        <v>14975742.825999999</v>
      </c>
      <c r="I61" s="2">
        <f>表格_來自_Tssco_的查詢4[[#This Row],[開盤參考價]]*表格_來自_Tssco_的查詢4[[#This Row],[發行股數]]</f>
        <v>121303516.8906</v>
      </c>
      <c r="M61" s="2" t="s">
        <v>219</v>
      </c>
      <c r="N61" s="2" t="s">
        <v>111</v>
      </c>
      <c r="O61" s="2" t="s">
        <v>112</v>
      </c>
      <c r="P61" s="2" t="s">
        <v>112</v>
      </c>
      <c r="Q61" s="2" t="s">
        <v>187</v>
      </c>
      <c r="R61" s="2">
        <v>8.1</v>
      </c>
      <c r="S61" s="2">
        <v>14975742.825999999</v>
      </c>
      <c r="T61" s="2">
        <f>表格_來自_Tssco_的查詢_15[[#This Row],[收盤價]]*表格_來自_Tssco_的查詢_15[[#This Row],[今日股數_仟股]]</f>
        <v>121303516.8906</v>
      </c>
    </row>
    <row r="62" spans="1:20" x14ac:dyDescent="0.25">
      <c r="A62" s="2">
        <v>42795</v>
      </c>
      <c r="B62" s="2" t="s">
        <v>23</v>
      </c>
      <c r="C62" s="2" t="s">
        <v>113</v>
      </c>
      <c r="D62" s="2" t="s">
        <v>114</v>
      </c>
      <c r="F62" s="2" t="s">
        <v>70</v>
      </c>
      <c r="G62" s="2">
        <v>18.649999999999999</v>
      </c>
      <c r="H62" s="2">
        <v>8765400</v>
      </c>
      <c r="I62" s="2">
        <f>表格_來自_Tssco_的查詢4[[#This Row],[開盤參考價]]*表格_來自_Tssco_的查詢4[[#This Row],[發行股數]]</f>
        <v>163474710</v>
      </c>
      <c r="M62" s="2" t="s">
        <v>220</v>
      </c>
      <c r="N62" s="2" t="s">
        <v>113</v>
      </c>
      <c r="O62" s="2" t="s">
        <v>114</v>
      </c>
      <c r="P62" s="2" t="s">
        <v>221</v>
      </c>
      <c r="Q62" s="2" t="s">
        <v>187</v>
      </c>
      <c r="R62" s="2">
        <v>18.649999999999999</v>
      </c>
      <c r="S62" s="2">
        <v>8765400</v>
      </c>
      <c r="T62" s="2">
        <f>表格_來自_Tssco_的查詢_15[[#This Row],[收盤價]]*表格_來自_Tssco_的查詢_15[[#This Row],[今日股數_仟股]]</f>
        <v>163474710</v>
      </c>
    </row>
    <row r="63" spans="1:20" x14ac:dyDescent="0.25">
      <c r="A63" s="2">
        <v>42795</v>
      </c>
      <c r="B63" s="2" t="s">
        <v>24</v>
      </c>
      <c r="C63" s="2" t="s">
        <v>115</v>
      </c>
      <c r="D63" s="2" t="s">
        <v>116</v>
      </c>
      <c r="F63" s="2" t="s">
        <v>70</v>
      </c>
      <c r="G63" s="2">
        <v>13</v>
      </c>
      <c r="H63" s="2">
        <v>11998647.753</v>
      </c>
      <c r="I63" s="2">
        <f>表格_來自_Tssco_的查詢4[[#This Row],[開盤參考價]]*表格_來自_Tssco_的查詢4[[#This Row],[發行股數]]</f>
        <v>155982420.789</v>
      </c>
      <c r="M63" s="2" t="s">
        <v>222</v>
      </c>
      <c r="N63" s="2" t="s">
        <v>115</v>
      </c>
      <c r="O63" s="2" t="s">
        <v>116</v>
      </c>
      <c r="P63" s="2" t="s">
        <v>116</v>
      </c>
      <c r="Q63" s="2" t="s">
        <v>187</v>
      </c>
      <c r="R63" s="2">
        <v>13</v>
      </c>
      <c r="S63" s="2">
        <v>11998647.753</v>
      </c>
      <c r="T63" s="2">
        <f>表格_來自_Tssco_的查詢_15[[#This Row],[收盤價]]*表格_來自_Tssco_的查詢_15[[#This Row],[今日股數_仟股]]</f>
        <v>155982420.789</v>
      </c>
    </row>
    <row r="64" spans="1:20" x14ac:dyDescent="0.25">
      <c r="A64" s="2">
        <v>42795</v>
      </c>
      <c r="B64" s="2" t="s">
        <v>25</v>
      </c>
      <c r="C64" s="2" t="s">
        <v>117</v>
      </c>
      <c r="D64" s="2" t="s">
        <v>118</v>
      </c>
      <c r="F64" s="2" t="s">
        <v>70</v>
      </c>
      <c r="G64" s="2">
        <v>23.9</v>
      </c>
      <c r="H64" s="2">
        <v>13599823.982999999</v>
      </c>
      <c r="I64" s="2">
        <f>表格_來自_Tssco_的查詢4[[#This Row],[開盤參考價]]*表格_來自_Tssco_的查詢4[[#This Row],[發行股數]]</f>
        <v>325035793.19369996</v>
      </c>
      <c r="M64" s="2" t="s">
        <v>223</v>
      </c>
      <c r="N64" s="2" t="s">
        <v>117</v>
      </c>
      <c r="O64" s="2" t="s">
        <v>118</v>
      </c>
      <c r="P64" s="2" t="s">
        <v>118</v>
      </c>
      <c r="Q64" s="2" t="s">
        <v>187</v>
      </c>
      <c r="R64" s="2">
        <v>23.9</v>
      </c>
      <c r="S64" s="2">
        <v>13599823.982999999</v>
      </c>
      <c r="T64" s="2">
        <f>表格_來自_Tssco_的查詢_15[[#This Row],[收盤價]]*表格_來自_Tssco_的查詢_15[[#This Row],[今日股數_仟股]]</f>
        <v>325035793.19369996</v>
      </c>
    </row>
    <row r="65" spans="1:20" x14ac:dyDescent="0.25">
      <c r="A65" s="2">
        <v>42795</v>
      </c>
      <c r="B65" s="2" t="s">
        <v>26</v>
      </c>
      <c r="C65" s="2" t="s">
        <v>119</v>
      </c>
      <c r="D65" s="2" t="s">
        <v>120</v>
      </c>
      <c r="F65" s="2" t="s">
        <v>70</v>
      </c>
      <c r="G65" s="2">
        <v>12.15</v>
      </c>
      <c r="H65" s="2">
        <v>9524564.1329999994</v>
      </c>
      <c r="I65" s="2">
        <f>表格_來自_Tssco_的查詢4[[#This Row],[開盤參考價]]*表格_來自_Tssco_的查詢4[[#This Row],[發行股數]]</f>
        <v>115723454.21595</v>
      </c>
      <c r="M65" s="2" t="s">
        <v>224</v>
      </c>
      <c r="N65" s="2" t="s">
        <v>119</v>
      </c>
      <c r="O65" s="2" t="s">
        <v>120</v>
      </c>
      <c r="P65" s="2" t="s">
        <v>225</v>
      </c>
      <c r="Q65" s="2" t="s">
        <v>187</v>
      </c>
      <c r="R65" s="2">
        <v>12.15</v>
      </c>
      <c r="S65" s="2">
        <v>9524564.1329999994</v>
      </c>
      <c r="T65" s="2">
        <f>表格_來自_Tssco_的查詢_15[[#This Row],[收盤價]]*表格_來自_Tssco_的查詢_15[[#This Row],[今日股數_仟股]]</f>
        <v>115723454.21595</v>
      </c>
    </row>
    <row r="66" spans="1:20" x14ac:dyDescent="0.25">
      <c r="A66" s="2">
        <v>42795</v>
      </c>
      <c r="B66" s="2" t="s">
        <v>27</v>
      </c>
      <c r="C66" s="2" t="s">
        <v>121</v>
      </c>
      <c r="D66" s="2" t="s">
        <v>122</v>
      </c>
      <c r="F66" s="2" t="s">
        <v>70</v>
      </c>
      <c r="G66" s="2">
        <v>8.2899999999999991</v>
      </c>
      <c r="H66" s="2">
        <v>10228144.081</v>
      </c>
      <c r="I66" s="2">
        <f>表格_來自_Tssco_的查詢4[[#This Row],[開盤參考價]]*表格_來自_Tssco_的查詢4[[#This Row],[發行股數]]</f>
        <v>84791314.431489989</v>
      </c>
      <c r="M66" s="2" t="s">
        <v>226</v>
      </c>
      <c r="N66" s="2" t="s">
        <v>121</v>
      </c>
      <c r="O66" s="2" t="s">
        <v>122</v>
      </c>
      <c r="P66" s="2" t="s">
        <v>122</v>
      </c>
      <c r="Q66" s="2" t="s">
        <v>187</v>
      </c>
      <c r="R66" s="2">
        <v>8.2899999999999991</v>
      </c>
      <c r="S66" s="2">
        <v>10228144.081</v>
      </c>
      <c r="T66" s="2">
        <f>表格_來自_Tssco_的查詢_15[[#This Row],[收盤價]]*表格_來自_Tssco_的查詢_15[[#This Row],[今日股數_仟股]]</f>
        <v>84791314.431489989</v>
      </c>
    </row>
    <row r="67" spans="1:20" x14ac:dyDescent="0.25">
      <c r="A67" s="2">
        <v>42795</v>
      </c>
      <c r="B67" s="2" t="s">
        <v>28</v>
      </c>
      <c r="C67" s="2" t="s">
        <v>123</v>
      </c>
      <c r="D67" s="2" t="s">
        <v>124</v>
      </c>
      <c r="F67" s="2" t="s">
        <v>70</v>
      </c>
      <c r="G67" s="2">
        <v>8.73</v>
      </c>
      <c r="H67" s="2">
        <v>2746074.821</v>
      </c>
      <c r="I67" s="2">
        <f>表格_來自_Tssco_的查詢4[[#This Row],[開盤參考價]]*表格_來自_Tssco_的查詢4[[#This Row],[發行股數]]</f>
        <v>23973233.18733</v>
      </c>
      <c r="M67" s="2" t="s">
        <v>227</v>
      </c>
      <c r="N67" s="2" t="s">
        <v>123</v>
      </c>
      <c r="O67" s="2" t="s">
        <v>124</v>
      </c>
      <c r="P67" s="2" t="s">
        <v>228</v>
      </c>
      <c r="Q67" s="2" t="s">
        <v>187</v>
      </c>
      <c r="R67" s="2">
        <v>8.73</v>
      </c>
      <c r="S67" s="2">
        <v>2746074.821</v>
      </c>
      <c r="T67" s="2">
        <f>表格_來自_Tssco_的查詢_15[[#This Row],[收盤價]]*表格_來自_Tssco_的查詢_15[[#This Row],[今日股數_仟股]]</f>
        <v>23973233.18733</v>
      </c>
    </row>
    <row r="68" spans="1:20" x14ac:dyDescent="0.25">
      <c r="A68" s="2">
        <v>42795</v>
      </c>
      <c r="B68" s="2" t="s">
        <v>29</v>
      </c>
      <c r="C68" s="2" t="s">
        <v>125</v>
      </c>
      <c r="D68" s="2" t="s">
        <v>126</v>
      </c>
      <c r="F68" s="2" t="s">
        <v>70</v>
      </c>
      <c r="G68" s="2">
        <v>9.35</v>
      </c>
      <c r="H68" s="2">
        <v>10676379.753</v>
      </c>
      <c r="I68" s="2">
        <f>表格_來自_Tssco_的查詢4[[#This Row],[開盤參考價]]*表格_來自_Tssco_的查詢4[[#This Row],[發行股數]]</f>
        <v>99824150.690549999</v>
      </c>
      <c r="M68" s="2" t="s">
        <v>229</v>
      </c>
      <c r="N68" s="2" t="s">
        <v>125</v>
      </c>
      <c r="O68" s="2" t="s">
        <v>126</v>
      </c>
      <c r="P68" s="2" t="s">
        <v>230</v>
      </c>
      <c r="Q68" s="2" t="s">
        <v>187</v>
      </c>
      <c r="R68" s="2">
        <v>9.35</v>
      </c>
      <c r="S68" s="2">
        <v>10676379.753</v>
      </c>
      <c r="T68" s="2">
        <f>表格_來自_Tssco_的查詢_15[[#This Row],[收盤價]]*表格_來自_Tssco_的查詢_15[[#This Row],[今日股數_仟股]]</f>
        <v>99824150.690549999</v>
      </c>
    </row>
    <row r="69" spans="1:20" x14ac:dyDescent="0.25">
      <c r="A69" s="2">
        <v>42795</v>
      </c>
      <c r="B69" s="2" t="s">
        <v>30</v>
      </c>
      <c r="C69" s="2" t="s">
        <v>127</v>
      </c>
      <c r="D69" s="2" t="s">
        <v>128</v>
      </c>
      <c r="F69" s="2" t="s">
        <v>70</v>
      </c>
      <c r="G69" s="2">
        <v>18.350000000000001</v>
      </c>
      <c r="H69" s="2">
        <v>19496989.568999998</v>
      </c>
      <c r="I69" s="2">
        <f>表格_來自_Tssco_的查詢4[[#This Row],[開盤參考價]]*表格_來自_Tssco_的查詢4[[#This Row],[發行股數]]</f>
        <v>357769758.59114999</v>
      </c>
      <c r="M69" s="2" t="s">
        <v>231</v>
      </c>
      <c r="N69" s="2" t="s">
        <v>127</v>
      </c>
      <c r="O69" s="2" t="s">
        <v>128</v>
      </c>
      <c r="P69" s="2" t="s">
        <v>128</v>
      </c>
      <c r="Q69" s="2" t="s">
        <v>187</v>
      </c>
      <c r="R69" s="2">
        <v>18.350000000000001</v>
      </c>
      <c r="S69" s="2">
        <v>19496989.568999998</v>
      </c>
      <c r="T69" s="2">
        <f>表格_來自_Tssco_的查詢_15[[#This Row],[收盤價]]*表格_來自_Tssco_的查詢_15[[#This Row],[今日股數_仟股]]</f>
        <v>357769758.59114999</v>
      </c>
    </row>
    <row r="70" spans="1:20" x14ac:dyDescent="0.25">
      <c r="A70" s="2">
        <v>42795</v>
      </c>
      <c r="B70" s="2" t="s">
        <v>31</v>
      </c>
      <c r="C70" s="2" t="s">
        <v>129</v>
      </c>
      <c r="D70" s="2" t="s">
        <v>130</v>
      </c>
      <c r="F70" s="2" t="s">
        <v>70</v>
      </c>
      <c r="G70" s="2">
        <v>18.149999999999999</v>
      </c>
      <c r="H70" s="2">
        <v>11976856.168</v>
      </c>
      <c r="I70" s="2">
        <f>表格_來自_Tssco_的查詢4[[#This Row],[開盤參考價]]*表格_來自_Tssco_的查詢4[[#This Row],[發行股數]]</f>
        <v>217379939.44919997</v>
      </c>
      <c r="M70" s="2" t="s">
        <v>232</v>
      </c>
      <c r="N70" s="2" t="s">
        <v>129</v>
      </c>
      <c r="O70" s="2" t="s">
        <v>130</v>
      </c>
      <c r="P70" s="2" t="s">
        <v>233</v>
      </c>
      <c r="Q70" s="2" t="s">
        <v>187</v>
      </c>
      <c r="R70" s="2">
        <v>18.149999999999999</v>
      </c>
      <c r="S70" s="2">
        <v>11976856.168</v>
      </c>
      <c r="T70" s="2">
        <f>表格_來自_Tssco_的查詢_15[[#This Row],[收盤價]]*表格_來自_Tssco_的查詢_15[[#This Row],[今日股數_仟股]]</f>
        <v>217379939.44919997</v>
      </c>
    </row>
    <row r="71" spans="1:20" x14ac:dyDescent="0.25">
      <c r="A71" s="2">
        <v>42795</v>
      </c>
      <c r="B71" s="2" t="s">
        <v>32</v>
      </c>
      <c r="C71" s="2" t="s">
        <v>131</v>
      </c>
      <c r="D71" s="2" t="s">
        <v>132</v>
      </c>
      <c r="F71" s="2" t="s">
        <v>70</v>
      </c>
      <c r="G71" s="2">
        <v>14.65</v>
      </c>
      <c r="H71" s="2">
        <v>11847285.074999999</v>
      </c>
      <c r="I71" s="2">
        <f>表格_來自_Tssco_的查詢4[[#This Row],[開盤參考價]]*表格_來自_Tssco_的查詢4[[#This Row],[發行股數]]</f>
        <v>173562726.34875</v>
      </c>
      <c r="M71" s="2" t="s">
        <v>234</v>
      </c>
      <c r="N71" s="2" t="s">
        <v>131</v>
      </c>
      <c r="O71" s="2" t="s">
        <v>132</v>
      </c>
      <c r="P71" s="2" t="s">
        <v>132</v>
      </c>
      <c r="Q71" s="2" t="s">
        <v>187</v>
      </c>
      <c r="R71" s="2">
        <v>14.65</v>
      </c>
      <c r="S71" s="2">
        <v>11847285.074999999</v>
      </c>
      <c r="T71" s="2">
        <f>表格_來自_Tssco_的查詢_15[[#This Row],[收盤價]]*表格_來自_Tssco_的查詢_15[[#This Row],[今日股數_仟股]]</f>
        <v>173562726.34875</v>
      </c>
    </row>
    <row r="72" spans="1:20" x14ac:dyDescent="0.25">
      <c r="A72" s="2">
        <v>42795</v>
      </c>
      <c r="B72" s="2" t="s">
        <v>33</v>
      </c>
      <c r="C72" s="2" t="s">
        <v>133</v>
      </c>
      <c r="D72" s="2" t="s">
        <v>134</v>
      </c>
      <c r="F72" s="2" t="s">
        <v>70</v>
      </c>
      <c r="G72" s="2">
        <v>10.1</v>
      </c>
      <c r="H72" s="2">
        <v>2169072.9870000002</v>
      </c>
      <c r="I72" s="2">
        <f>表格_來自_Tssco_的查詢4[[#This Row],[開盤參考價]]*表格_來自_Tssco_的查詢4[[#This Row],[發行股數]]</f>
        <v>21907637.168700002</v>
      </c>
      <c r="M72" s="2" t="s">
        <v>235</v>
      </c>
      <c r="N72" s="2" t="s">
        <v>133</v>
      </c>
      <c r="O72" s="2" t="s">
        <v>134</v>
      </c>
      <c r="P72" s="2" t="s">
        <v>134</v>
      </c>
      <c r="Q72" s="2" t="s">
        <v>187</v>
      </c>
      <c r="R72" s="2">
        <v>10.1</v>
      </c>
      <c r="S72" s="2">
        <v>2169072.9870000002</v>
      </c>
      <c r="T72" s="2">
        <f>表格_來自_Tssco_的查詢_15[[#This Row],[收盤價]]*表格_來自_Tssco_的查詢_15[[#This Row],[今日股數_仟股]]</f>
        <v>21907637.168700002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AK165"/>
  <sheetViews>
    <sheetView tabSelected="1" topLeftCell="E1" zoomScale="80" zoomScaleNormal="80" workbookViewId="0">
      <pane ySplit="1" topLeftCell="A2" activePane="bottomLeft" state="frozen"/>
      <selection pane="bottomLeft" activeCell="S14" sqref="S14"/>
    </sheetView>
  </sheetViews>
  <sheetFormatPr defaultRowHeight="15.75" x14ac:dyDescent="0.25"/>
  <cols>
    <col min="1" max="1" width="12.125" style="2" customWidth="1"/>
    <col min="2" max="2" width="9" style="2"/>
    <col min="3" max="3" width="15.125" style="2" bestFit="1" customWidth="1"/>
    <col min="4" max="5" width="9" style="2"/>
    <col min="6" max="6" width="12.375" style="2" bestFit="1" customWidth="1"/>
    <col min="7" max="7" width="11.125" style="2" customWidth="1"/>
    <col min="8" max="8" width="9" style="2" customWidth="1"/>
    <col min="9" max="10" width="9.125" style="2" bestFit="1" customWidth="1"/>
    <col min="11" max="11" width="11.5" style="2" bestFit="1" customWidth="1"/>
    <col min="12" max="12" width="10.875" style="2" bestFit="1" customWidth="1"/>
    <col min="13" max="13" width="9" style="2"/>
    <col min="14" max="15" width="9.125" style="2" bestFit="1" customWidth="1"/>
    <col min="16" max="16" width="12.625" style="2" bestFit="1" customWidth="1"/>
    <col min="17" max="18" width="9" style="2"/>
    <col min="19" max="19" width="14.875" style="2" customWidth="1"/>
    <col min="20" max="20" width="13.25" style="2" bestFit="1" customWidth="1"/>
    <col min="21" max="16384" width="9" style="2"/>
  </cols>
  <sheetData>
    <row r="1" spans="1:37" x14ac:dyDescent="0.25">
      <c r="A1" s="2" t="s">
        <v>368</v>
      </c>
      <c r="B1" s="2" t="s">
        <v>369</v>
      </c>
      <c r="C1" s="2" t="s">
        <v>370</v>
      </c>
      <c r="D1" s="2" t="s">
        <v>371</v>
      </c>
      <c r="E1" s="2" t="s">
        <v>372</v>
      </c>
      <c r="F1" s="2" t="s">
        <v>373</v>
      </c>
      <c r="G1" s="2" t="s">
        <v>450</v>
      </c>
      <c r="H1" s="2" t="s">
        <v>374</v>
      </c>
      <c r="I1" s="2" t="s">
        <v>375</v>
      </c>
      <c r="J1" s="2" t="s">
        <v>376</v>
      </c>
      <c r="K1" s="2" t="s">
        <v>377</v>
      </c>
      <c r="L1" s="2" t="s">
        <v>378</v>
      </c>
      <c r="M1" s="2" t="s">
        <v>379</v>
      </c>
      <c r="N1" s="2" t="s">
        <v>380</v>
      </c>
      <c r="O1" s="2" t="s">
        <v>381</v>
      </c>
      <c r="P1" s="2" t="s">
        <v>386</v>
      </c>
      <c r="V1" s="2" t="s">
        <v>390</v>
      </c>
      <c r="W1" s="2" t="s">
        <v>387</v>
      </c>
      <c r="X1" s="2" t="s">
        <v>388</v>
      </c>
      <c r="Y1" s="2" t="s">
        <v>389</v>
      </c>
      <c r="Z1" s="2" t="s">
        <v>391</v>
      </c>
      <c r="AA1" s="2" t="s">
        <v>387</v>
      </c>
      <c r="AB1" s="2" t="s">
        <v>388</v>
      </c>
      <c r="AC1" s="2" t="s">
        <v>389</v>
      </c>
    </row>
    <row r="2" spans="1:37" ht="16.5" x14ac:dyDescent="0.25">
      <c r="A2" s="15">
        <v>20170220</v>
      </c>
      <c r="B2" s="15" t="s">
        <v>249</v>
      </c>
      <c r="C2" s="15" t="s">
        <v>367</v>
      </c>
      <c r="D2" s="15" t="s">
        <v>250</v>
      </c>
      <c r="E2" s="15" t="s">
        <v>251</v>
      </c>
      <c r="F2" s="72" t="s">
        <v>9</v>
      </c>
      <c r="G2" s="15" t="str">
        <f>LEFT(F2, 3)</f>
        <v>283</v>
      </c>
      <c r="H2" s="15" t="s">
        <v>252</v>
      </c>
      <c r="I2" s="32">
        <v>2000</v>
      </c>
      <c r="J2" s="32">
        <v>0</v>
      </c>
      <c r="K2" s="15">
        <v>2000</v>
      </c>
      <c r="L2" s="15">
        <v>19220</v>
      </c>
      <c r="M2" s="15" t="s">
        <v>253</v>
      </c>
      <c r="N2" s="15">
        <v>0</v>
      </c>
      <c r="O2" s="15">
        <v>0</v>
      </c>
      <c r="P2" s="2">
        <f>L2/K2</f>
        <v>9.61</v>
      </c>
      <c r="W2" s="2">
        <v>9.6</v>
      </c>
      <c r="X2" s="2">
        <v>9.6</v>
      </c>
      <c r="Y2" s="2">
        <v>9.61</v>
      </c>
      <c r="AA2" s="2" t="e">
        <v>#N/A</v>
      </c>
      <c r="AB2" s="2" t="e">
        <v>#N/A</v>
      </c>
      <c r="AC2" s="2" t="e">
        <v>#N/A</v>
      </c>
      <c r="AG2" s="13" t="s">
        <v>420</v>
      </c>
      <c r="AH2" s="64" t="s">
        <v>185</v>
      </c>
      <c r="AI2" s="16">
        <v>18.55</v>
      </c>
      <c r="AJ2" s="16">
        <v>18.55</v>
      </c>
      <c r="AK2" s="16">
        <v>18.600000000000001</v>
      </c>
    </row>
    <row r="3" spans="1:37" ht="16.5" x14ac:dyDescent="0.25">
      <c r="A3" s="15">
        <v>20170220</v>
      </c>
      <c r="B3" s="15" t="s">
        <v>249</v>
      </c>
      <c r="C3" s="15" t="s">
        <v>367</v>
      </c>
      <c r="D3" s="15" t="s">
        <v>250</v>
      </c>
      <c r="E3" s="15" t="s">
        <v>251</v>
      </c>
      <c r="F3" s="68" t="s">
        <v>3</v>
      </c>
      <c r="G3" s="15" t="str">
        <f>LEFT(F3, 3)</f>
        <v>281</v>
      </c>
      <c r="H3" s="15" t="s">
        <v>252</v>
      </c>
      <c r="I3" s="32">
        <v>3000</v>
      </c>
      <c r="J3" s="32">
        <v>0</v>
      </c>
      <c r="K3" s="15">
        <v>3000</v>
      </c>
      <c r="L3" s="15">
        <v>28260</v>
      </c>
      <c r="M3" s="15" t="s">
        <v>253</v>
      </c>
      <c r="N3" s="15">
        <v>0</v>
      </c>
      <c r="O3" s="15">
        <v>0</v>
      </c>
      <c r="P3" s="2">
        <f t="shared" ref="P3:P64" si="0">L3/K3</f>
        <v>9.42</v>
      </c>
      <c r="W3" s="2">
        <v>9.41</v>
      </c>
      <c r="X3" s="2">
        <v>9.41</v>
      </c>
      <c r="Y3" s="2">
        <v>9.42</v>
      </c>
      <c r="AA3" s="2" t="e">
        <v>#N/A</v>
      </c>
      <c r="AB3" s="2" t="e">
        <v>#N/A</v>
      </c>
      <c r="AC3" s="2" t="e">
        <v>#N/A</v>
      </c>
      <c r="AG3" s="64" t="s">
        <v>188</v>
      </c>
      <c r="AH3" s="64" t="s">
        <v>188</v>
      </c>
      <c r="AI3" s="16">
        <v>28.9</v>
      </c>
      <c r="AJ3" s="16">
        <v>28.85</v>
      </c>
      <c r="AK3" s="16">
        <v>28.9</v>
      </c>
    </row>
    <row r="4" spans="1:37" ht="16.5" x14ac:dyDescent="0.25">
      <c r="A4" s="15">
        <v>20170220</v>
      </c>
      <c r="B4" s="15" t="s">
        <v>254</v>
      </c>
      <c r="C4" s="15" t="s">
        <v>367</v>
      </c>
      <c r="D4" s="15" t="s">
        <v>255</v>
      </c>
      <c r="E4" s="15" t="s">
        <v>251</v>
      </c>
      <c r="F4" s="68" t="s">
        <v>256</v>
      </c>
      <c r="G4" s="15" t="str">
        <f>LEFT(F4, 3)</f>
        <v>HYF</v>
      </c>
      <c r="H4" s="15" t="s">
        <v>252</v>
      </c>
      <c r="I4" s="32">
        <v>1</v>
      </c>
      <c r="J4" s="32">
        <v>0</v>
      </c>
      <c r="K4" s="15">
        <v>1</v>
      </c>
      <c r="L4" s="15">
        <v>60800</v>
      </c>
      <c r="M4" s="15" t="s">
        <v>257</v>
      </c>
      <c r="N4" s="15">
        <v>1</v>
      </c>
      <c r="O4" s="15">
        <v>12</v>
      </c>
      <c r="P4" s="2">
        <f>L4/K4/2000</f>
        <v>30.4</v>
      </c>
      <c r="W4" s="2" t="e">
        <v>#N/A</v>
      </c>
      <c r="X4" s="2" t="e">
        <v>#N/A</v>
      </c>
      <c r="Y4" s="2" t="e">
        <v>#N/A</v>
      </c>
      <c r="AA4" s="2">
        <v>30.35</v>
      </c>
      <c r="AB4" s="2" t="s">
        <v>410</v>
      </c>
      <c r="AC4" s="2" t="s">
        <v>410</v>
      </c>
      <c r="AG4" s="64" t="s">
        <v>190</v>
      </c>
      <c r="AH4" s="64" t="s">
        <v>190</v>
      </c>
      <c r="AI4" s="16">
        <v>9.41</v>
      </c>
      <c r="AJ4" s="16">
        <v>9.41</v>
      </c>
      <c r="AK4" s="16">
        <v>9.42</v>
      </c>
    </row>
    <row r="5" spans="1:37" ht="16.5" x14ac:dyDescent="0.25">
      <c r="A5" s="15">
        <v>20170220</v>
      </c>
      <c r="B5" s="15" t="s">
        <v>258</v>
      </c>
      <c r="C5" s="15" t="s">
        <v>367</v>
      </c>
      <c r="D5" s="15" t="s">
        <v>255</v>
      </c>
      <c r="E5" s="15" t="s">
        <v>251</v>
      </c>
      <c r="F5" s="68" t="s">
        <v>259</v>
      </c>
      <c r="G5" s="15" t="str">
        <f>LEFT(F5, 3)</f>
        <v>CEF</v>
      </c>
      <c r="H5" s="15" t="s">
        <v>252</v>
      </c>
      <c r="I5" s="32">
        <v>3</v>
      </c>
      <c r="J5" s="32">
        <v>0</v>
      </c>
      <c r="K5" s="15">
        <v>3</v>
      </c>
      <c r="L5" s="15">
        <v>304800</v>
      </c>
      <c r="M5" s="15" t="s">
        <v>257</v>
      </c>
      <c r="N5" s="15">
        <v>6</v>
      </c>
      <c r="O5" s="15">
        <v>36</v>
      </c>
      <c r="P5" s="2">
        <f t="shared" ref="P5:P8" si="1">L5/K5/2000</f>
        <v>50.8</v>
      </c>
      <c r="W5" s="2" t="e">
        <v>#N/A</v>
      </c>
      <c r="X5" s="2" t="e">
        <v>#N/A</v>
      </c>
      <c r="Y5" s="2" t="e">
        <v>#N/A</v>
      </c>
      <c r="AA5" s="2">
        <v>50.7</v>
      </c>
      <c r="AB5" s="2">
        <v>50.7</v>
      </c>
      <c r="AC5" s="2">
        <v>50.8</v>
      </c>
      <c r="AG5" s="64" t="s">
        <v>192</v>
      </c>
      <c r="AH5" s="64" t="s">
        <v>192</v>
      </c>
      <c r="AI5" s="16">
        <v>15.8</v>
      </c>
      <c r="AJ5" s="16">
        <v>15.8</v>
      </c>
      <c r="AK5" s="16">
        <v>15.85</v>
      </c>
    </row>
    <row r="6" spans="1:37" ht="16.5" x14ac:dyDescent="0.25">
      <c r="A6" s="15">
        <v>20170220</v>
      </c>
      <c r="B6" s="15" t="s">
        <v>260</v>
      </c>
      <c r="C6" s="15" t="s">
        <v>367</v>
      </c>
      <c r="D6" s="15" t="s">
        <v>255</v>
      </c>
      <c r="E6" s="15" t="s">
        <v>251</v>
      </c>
      <c r="F6" s="68" t="s">
        <v>261</v>
      </c>
      <c r="G6" s="15" t="str">
        <f>LEFT(F6, 3)</f>
        <v>CKF</v>
      </c>
      <c r="H6" s="15" t="s">
        <v>252</v>
      </c>
      <c r="I6" s="32">
        <v>1</v>
      </c>
      <c r="J6" s="32">
        <v>0</v>
      </c>
      <c r="K6" s="15">
        <v>1</v>
      </c>
      <c r="L6" s="15">
        <v>98200</v>
      </c>
      <c r="M6" s="15" t="s">
        <v>257</v>
      </c>
      <c r="N6" s="15">
        <v>2</v>
      </c>
      <c r="O6" s="15">
        <v>12</v>
      </c>
      <c r="P6" s="2">
        <f t="shared" si="1"/>
        <v>49.1</v>
      </c>
      <c r="W6" s="2" t="e">
        <v>#N/A</v>
      </c>
      <c r="X6" s="2" t="e">
        <v>#N/A</v>
      </c>
      <c r="Y6" s="2" t="e">
        <v>#N/A</v>
      </c>
      <c r="AA6" s="2">
        <v>49.05</v>
      </c>
      <c r="AB6" s="2">
        <v>49.05</v>
      </c>
      <c r="AC6" s="2">
        <v>49.1</v>
      </c>
      <c r="AG6" s="64" t="s">
        <v>194</v>
      </c>
      <c r="AH6" s="64" t="s">
        <v>194</v>
      </c>
      <c r="AI6" s="16">
        <v>13.45</v>
      </c>
      <c r="AJ6" s="16">
        <v>13.45</v>
      </c>
      <c r="AK6" s="16">
        <v>13.5</v>
      </c>
    </row>
    <row r="7" spans="1:37" ht="16.5" x14ac:dyDescent="0.25">
      <c r="A7" s="15">
        <v>20170220</v>
      </c>
      <c r="B7" s="15" t="s">
        <v>262</v>
      </c>
      <c r="C7" s="15" t="s">
        <v>367</v>
      </c>
      <c r="D7" s="15" t="s">
        <v>255</v>
      </c>
      <c r="E7" s="15" t="s">
        <v>251</v>
      </c>
      <c r="F7" s="68" t="s">
        <v>263</v>
      </c>
      <c r="G7" s="15" t="str">
        <f>LEFT(F7, 3)</f>
        <v>DOF</v>
      </c>
      <c r="H7" s="15" t="s">
        <v>252</v>
      </c>
      <c r="I7" s="32">
        <v>4</v>
      </c>
      <c r="J7" s="32">
        <v>0</v>
      </c>
      <c r="K7" s="15">
        <v>4</v>
      </c>
      <c r="L7" s="15">
        <v>104400</v>
      </c>
      <c r="M7" s="15" t="s">
        <v>257</v>
      </c>
      <c r="N7" s="15">
        <v>4</v>
      </c>
      <c r="O7" s="15">
        <v>48</v>
      </c>
      <c r="P7" s="2">
        <f t="shared" si="1"/>
        <v>13.05</v>
      </c>
      <c r="W7" s="2" t="e">
        <v>#N/A</v>
      </c>
      <c r="X7" s="2" t="e">
        <v>#N/A</v>
      </c>
      <c r="Y7" s="2" t="e">
        <v>#N/A</v>
      </c>
      <c r="AA7" s="2">
        <v>13</v>
      </c>
      <c r="AB7" s="2">
        <v>13</v>
      </c>
      <c r="AC7" s="2">
        <v>13.05</v>
      </c>
      <c r="AG7" s="13" t="s">
        <v>427</v>
      </c>
      <c r="AH7" s="64" t="s">
        <v>195</v>
      </c>
      <c r="AI7" s="16">
        <v>30.3</v>
      </c>
      <c r="AJ7" s="16">
        <v>30.3</v>
      </c>
      <c r="AK7" s="16">
        <v>30.35</v>
      </c>
    </row>
    <row r="8" spans="1:37" ht="16.5" x14ac:dyDescent="0.25">
      <c r="A8" s="15">
        <v>20170220</v>
      </c>
      <c r="B8" s="15" t="s">
        <v>264</v>
      </c>
      <c r="C8" s="15" t="s">
        <v>367</v>
      </c>
      <c r="D8" s="15" t="s">
        <v>255</v>
      </c>
      <c r="E8" s="15" t="s">
        <v>251</v>
      </c>
      <c r="F8" s="68" t="s">
        <v>265</v>
      </c>
      <c r="G8" s="15" t="str">
        <f>LEFT(F8, 3)</f>
        <v>CLF</v>
      </c>
      <c r="H8" s="15" t="s">
        <v>252</v>
      </c>
      <c r="I8" s="32">
        <v>4</v>
      </c>
      <c r="J8" s="32">
        <v>0</v>
      </c>
      <c r="K8" s="15">
        <v>4</v>
      </c>
      <c r="L8" s="15">
        <v>190000</v>
      </c>
      <c r="M8" s="15" t="s">
        <v>257</v>
      </c>
      <c r="N8" s="15">
        <v>4</v>
      </c>
      <c r="O8" s="15">
        <v>48</v>
      </c>
      <c r="P8" s="2">
        <f t="shared" si="1"/>
        <v>23.75</v>
      </c>
      <c r="W8" s="2" t="e">
        <v>#N/A</v>
      </c>
      <c r="X8" s="2" t="e">
        <v>#N/A</v>
      </c>
      <c r="Y8" s="2" t="e">
        <v>#N/A</v>
      </c>
      <c r="AA8" s="2">
        <v>23.7</v>
      </c>
      <c r="AB8" s="2">
        <v>23.65</v>
      </c>
      <c r="AC8" s="2">
        <v>23.75</v>
      </c>
      <c r="AG8" s="64" t="s">
        <v>196</v>
      </c>
      <c r="AH8" s="64" t="s">
        <v>196</v>
      </c>
      <c r="AI8" s="16">
        <v>19</v>
      </c>
      <c r="AJ8" s="16">
        <v>19</v>
      </c>
      <c r="AK8" s="16">
        <v>19.05</v>
      </c>
    </row>
    <row r="9" spans="1:37" ht="16.5" x14ac:dyDescent="0.25">
      <c r="A9" s="15">
        <v>20170220</v>
      </c>
      <c r="B9" s="15" t="s">
        <v>266</v>
      </c>
      <c r="C9" s="15" t="s">
        <v>367</v>
      </c>
      <c r="D9" s="15" t="s">
        <v>250</v>
      </c>
      <c r="E9" s="15" t="s">
        <v>251</v>
      </c>
      <c r="F9" s="68" t="s">
        <v>10</v>
      </c>
      <c r="G9" s="15" t="str">
        <f>LEFT(F9, 3)</f>
        <v>283</v>
      </c>
      <c r="H9" s="15" t="s">
        <v>252</v>
      </c>
      <c r="I9" s="32">
        <v>3000</v>
      </c>
      <c r="J9" s="32">
        <v>0</v>
      </c>
      <c r="K9" s="15">
        <v>3000</v>
      </c>
      <c r="L9" s="15">
        <v>27540</v>
      </c>
      <c r="M9" s="15" t="s">
        <v>253</v>
      </c>
      <c r="N9" s="15">
        <v>0</v>
      </c>
      <c r="O9" s="15">
        <v>0</v>
      </c>
      <c r="P9" s="2">
        <f t="shared" si="0"/>
        <v>9.18</v>
      </c>
      <c r="W9" s="2">
        <v>9.17</v>
      </c>
      <c r="X9" s="2">
        <v>9.17</v>
      </c>
      <c r="Y9" s="2">
        <v>9.18</v>
      </c>
      <c r="AA9" s="2" t="e">
        <v>#N/A</v>
      </c>
      <c r="AB9" s="2" t="e">
        <v>#N/A</v>
      </c>
      <c r="AC9" s="2" t="e">
        <v>#N/A</v>
      </c>
      <c r="AG9" s="13" t="s">
        <v>428</v>
      </c>
      <c r="AH9" s="64" t="s">
        <v>197</v>
      </c>
      <c r="AI9" s="16">
        <v>8.42</v>
      </c>
      <c r="AJ9" s="16">
        <v>8.42</v>
      </c>
      <c r="AK9" s="16">
        <v>8.43</v>
      </c>
    </row>
    <row r="10" spans="1:37" ht="16.5" x14ac:dyDescent="0.25">
      <c r="A10" s="15">
        <v>20170220</v>
      </c>
      <c r="B10" s="15" t="s">
        <v>266</v>
      </c>
      <c r="C10" s="15" t="s">
        <v>367</v>
      </c>
      <c r="D10" s="15" t="s">
        <v>250</v>
      </c>
      <c r="E10" s="15" t="s">
        <v>251</v>
      </c>
      <c r="F10" s="68" t="s">
        <v>28</v>
      </c>
      <c r="G10" s="15" t="str">
        <f>LEFT(F10, 3)</f>
        <v>288</v>
      </c>
      <c r="H10" s="15" t="s">
        <v>252</v>
      </c>
      <c r="I10" s="32">
        <v>3000</v>
      </c>
      <c r="J10" s="32">
        <v>0</v>
      </c>
      <c r="K10" s="15">
        <v>3000</v>
      </c>
      <c r="L10" s="15">
        <v>26010</v>
      </c>
      <c r="M10" s="15" t="s">
        <v>253</v>
      </c>
      <c r="N10" s="15">
        <v>0</v>
      </c>
      <c r="O10" s="15">
        <v>0</v>
      </c>
      <c r="P10" s="2">
        <f t="shared" si="0"/>
        <v>8.67</v>
      </c>
      <c r="W10" s="2">
        <v>8.67</v>
      </c>
      <c r="X10" s="2">
        <v>8.66</v>
      </c>
      <c r="Y10" s="2">
        <v>8.67</v>
      </c>
      <c r="AA10" s="2" t="e">
        <v>#N/A</v>
      </c>
      <c r="AB10" s="2" t="e">
        <v>#N/A</v>
      </c>
      <c r="AC10" s="2" t="e">
        <v>#N/A</v>
      </c>
      <c r="AG10" s="64" t="s">
        <v>199</v>
      </c>
      <c r="AH10" s="64" t="s">
        <v>199</v>
      </c>
      <c r="AI10" s="16">
        <v>9.6</v>
      </c>
      <c r="AJ10" s="16">
        <v>9.6</v>
      </c>
      <c r="AK10" s="16">
        <v>9.61</v>
      </c>
    </row>
    <row r="11" spans="1:37" ht="16.5" x14ac:dyDescent="0.25">
      <c r="A11" s="15">
        <v>20170220</v>
      </c>
      <c r="B11" s="15" t="s">
        <v>267</v>
      </c>
      <c r="C11" s="15" t="s">
        <v>367</v>
      </c>
      <c r="D11" s="15" t="s">
        <v>255</v>
      </c>
      <c r="E11" s="15" t="s">
        <v>251</v>
      </c>
      <c r="F11" s="68" t="s">
        <v>268</v>
      </c>
      <c r="G11" s="15" t="str">
        <f>LEFT(F11, 3)</f>
        <v>CNF</v>
      </c>
      <c r="H11" s="15" t="s">
        <v>252</v>
      </c>
      <c r="I11" s="32">
        <v>6</v>
      </c>
      <c r="J11" s="32">
        <v>0</v>
      </c>
      <c r="K11" s="15">
        <v>6</v>
      </c>
      <c r="L11" s="15">
        <v>223200</v>
      </c>
      <c r="M11" s="15" t="s">
        <v>257</v>
      </c>
      <c r="N11" s="15">
        <v>6</v>
      </c>
      <c r="O11" s="15">
        <v>72</v>
      </c>
      <c r="P11" s="2">
        <f>L11/K11/2000</f>
        <v>18.600000000000001</v>
      </c>
      <c r="W11" s="2" t="e">
        <v>#N/A</v>
      </c>
      <c r="X11" s="2" t="e">
        <v>#N/A</v>
      </c>
      <c r="Y11" s="2" t="e">
        <v>#N/A</v>
      </c>
      <c r="AA11" s="2">
        <v>18.600000000000001</v>
      </c>
      <c r="AB11" s="2">
        <v>18.55</v>
      </c>
      <c r="AC11" s="2">
        <v>18.600000000000001</v>
      </c>
      <c r="AG11" s="64" t="s">
        <v>201</v>
      </c>
      <c r="AH11" s="64" t="s">
        <v>201</v>
      </c>
      <c r="AI11" s="16">
        <v>9.17</v>
      </c>
      <c r="AJ11" s="16">
        <v>9.17</v>
      </c>
      <c r="AK11" s="16">
        <v>9.18</v>
      </c>
    </row>
    <row r="12" spans="1:37" ht="16.5" x14ac:dyDescent="0.25">
      <c r="A12" s="15">
        <v>20170220</v>
      </c>
      <c r="B12" s="15" t="s">
        <v>269</v>
      </c>
      <c r="C12" s="15" t="s">
        <v>367</v>
      </c>
      <c r="D12" s="15" t="s">
        <v>255</v>
      </c>
      <c r="E12" s="15" t="s">
        <v>251</v>
      </c>
      <c r="F12" s="68" t="s">
        <v>270</v>
      </c>
      <c r="G12" s="15" t="str">
        <f>LEFT(F12, 3)</f>
        <v>DPF</v>
      </c>
      <c r="H12" s="15" t="s">
        <v>252</v>
      </c>
      <c r="I12" s="32">
        <v>4</v>
      </c>
      <c r="J12" s="32">
        <v>0</v>
      </c>
      <c r="K12" s="15">
        <v>4</v>
      </c>
      <c r="L12" s="15">
        <v>145600</v>
      </c>
      <c r="M12" s="15" t="s">
        <v>257</v>
      </c>
      <c r="N12" s="15">
        <v>4</v>
      </c>
      <c r="O12" s="15">
        <v>48</v>
      </c>
      <c r="P12" s="2">
        <f t="shared" ref="P12:P14" si="2">L12/K12/2000</f>
        <v>18.2</v>
      </c>
      <c r="W12" s="2" t="e">
        <v>#N/A</v>
      </c>
      <c r="X12" s="2" t="e">
        <v>#N/A</v>
      </c>
      <c r="Y12" s="2" t="e">
        <v>#N/A</v>
      </c>
      <c r="AA12" s="2">
        <v>18.149999999999999</v>
      </c>
      <c r="AB12" s="2">
        <v>18.149999999999999</v>
      </c>
      <c r="AC12" s="2">
        <v>18.2</v>
      </c>
      <c r="AG12" s="64" t="s">
        <v>203</v>
      </c>
      <c r="AH12" s="64" t="s">
        <v>203</v>
      </c>
      <c r="AI12" s="16">
        <v>9.36</v>
      </c>
      <c r="AJ12" s="16">
        <v>9.34</v>
      </c>
      <c r="AK12" s="16">
        <v>9.35</v>
      </c>
    </row>
    <row r="13" spans="1:37" ht="16.5" x14ac:dyDescent="0.25">
      <c r="A13" s="15">
        <v>20170220</v>
      </c>
      <c r="B13" s="15" t="s">
        <v>271</v>
      </c>
      <c r="C13" s="15" t="s">
        <v>367</v>
      </c>
      <c r="D13" s="15" t="s">
        <v>255</v>
      </c>
      <c r="E13" s="15" t="s">
        <v>251</v>
      </c>
      <c r="F13" s="68" t="s">
        <v>272</v>
      </c>
      <c r="G13" s="15" t="str">
        <f>LEFT(F13, 3)</f>
        <v>LOF</v>
      </c>
      <c r="H13" s="15" t="s">
        <v>252</v>
      </c>
      <c r="I13" s="32">
        <v>4</v>
      </c>
      <c r="J13" s="32">
        <v>0</v>
      </c>
      <c r="K13" s="15">
        <v>4</v>
      </c>
      <c r="L13" s="15">
        <v>119200</v>
      </c>
      <c r="M13" s="15" t="s">
        <v>257</v>
      </c>
      <c r="N13" s="15">
        <v>4</v>
      </c>
      <c r="O13" s="15">
        <v>48</v>
      </c>
      <c r="P13" s="2">
        <f t="shared" si="2"/>
        <v>14.9</v>
      </c>
      <c r="W13" s="2" t="e">
        <v>#N/A</v>
      </c>
      <c r="X13" s="2" t="e">
        <v>#N/A</v>
      </c>
      <c r="Y13" s="2" t="e">
        <v>#N/A</v>
      </c>
      <c r="AA13" s="2">
        <v>14.85</v>
      </c>
      <c r="AB13" s="2">
        <v>14.85</v>
      </c>
      <c r="AC13" s="2">
        <v>14.9</v>
      </c>
      <c r="AG13" s="64" t="s">
        <v>205</v>
      </c>
      <c r="AH13" s="64" t="s">
        <v>205</v>
      </c>
      <c r="AI13" s="16">
        <v>14</v>
      </c>
      <c r="AJ13" s="16">
        <v>14</v>
      </c>
      <c r="AK13" s="16">
        <v>14.1</v>
      </c>
    </row>
    <row r="14" spans="1:37" ht="16.5" x14ac:dyDescent="0.25">
      <c r="A14" s="15">
        <v>20170220</v>
      </c>
      <c r="B14" s="15" t="s">
        <v>273</v>
      </c>
      <c r="C14" s="15" t="s">
        <v>367</v>
      </c>
      <c r="D14" s="15" t="s">
        <v>255</v>
      </c>
      <c r="E14" s="15" t="s">
        <v>251</v>
      </c>
      <c r="F14" s="68" t="s">
        <v>261</v>
      </c>
      <c r="G14" s="15" t="str">
        <f>LEFT(F14, 3)</f>
        <v>CKF</v>
      </c>
      <c r="H14" s="15" t="s">
        <v>252</v>
      </c>
      <c r="I14" s="32">
        <v>1</v>
      </c>
      <c r="J14" s="32">
        <v>0</v>
      </c>
      <c r="K14" s="15">
        <v>1</v>
      </c>
      <c r="L14" s="15">
        <v>98200</v>
      </c>
      <c r="M14" s="15" t="s">
        <v>257</v>
      </c>
      <c r="N14" s="15">
        <v>2</v>
      </c>
      <c r="O14" s="15">
        <v>12</v>
      </c>
      <c r="P14" s="2">
        <f t="shared" si="2"/>
        <v>49.1</v>
      </c>
      <c r="W14" s="2" t="e">
        <v>#N/A</v>
      </c>
      <c r="X14" s="2" t="e">
        <v>#N/A</v>
      </c>
      <c r="Y14" s="2" t="e">
        <v>#N/A</v>
      </c>
      <c r="AA14" s="2">
        <v>49.05</v>
      </c>
      <c r="AB14" s="2">
        <v>49.05</v>
      </c>
      <c r="AC14" s="2">
        <v>49.1</v>
      </c>
      <c r="AG14" s="64" t="s">
        <v>207</v>
      </c>
      <c r="AH14" s="64" t="s">
        <v>207</v>
      </c>
      <c r="AI14" s="16">
        <v>26.6</v>
      </c>
      <c r="AJ14" s="16">
        <v>26.55</v>
      </c>
      <c r="AK14" s="16">
        <v>26.6</v>
      </c>
    </row>
    <row r="15" spans="1:37" ht="16.5" x14ac:dyDescent="0.25">
      <c r="A15" s="15">
        <v>20170220</v>
      </c>
      <c r="B15" s="15" t="s">
        <v>274</v>
      </c>
      <c r="C15" s="15" t="s">
        <v>367</v>
      </c>
      <c r="D15" s="15" t="s">
        <v>250</v>
      </c>
      <c r="E15" s="15" t="s">
        <v>251</v>
      </c>
      <c r="F15" s="68" t="s">
        <v>11</v>
      </c>
      <c r="G15" s="15" t="str">
        <f>LEFT(F15, 3)</f>
        <v>284</v>
      </c>
      <c r="H15" s="15" t="s">
        <v>252</v>
      </c>
      <c r="I15" s="32">
        <v>3000</v>
      </c>
      <c r="J15" s="32">
        <v>0</v>
      </c>
      <c r="K15" s="15">
        <v>3000</v>
      </c>
      <c r="L15" s="15">
        <v>28080</v>
      </c>
      <c r="M15" s="15" t="s">
        <v>253</v>
      </c>
      <c r="N15" s="15">
        <v>0</v>
      </c>
      <c r="O15" s="15">
        <v>0</v>
      </c>
      <c r="P15" s="2">
        <f t="shared" si="0"/>
        <v>9.36</v>
      </c>
      <c r="W15" s="2">
        <v>9.36</v>
      </c>
      <c r="X15" s="2">
        <v>9.34</v>
      </c>
      <c r="Y15" s="2">
        <v>9.36</v>
      </c>
      <c r="AA15" s="2" t="e">
        <v>#N/A</v>
      </c>
      <c r="AB15" s="2" t="e">
        <v>#N/A</v>
      </c>
      <c r="AC15" s="2" t="e">
        <v>#N/A</v>
      </c>
      <c r="AG15" s="64" t="s">
        <v>208</v>
      </c>
      <c r="AH15" s="64" t="s">
        <v>208</v>
      </c>
      <c r="AI15" s="16">
        <v>15.3</v>
      </c>
      <c r="AJ15" s="16">
        <v>15.25</v>
      </c>
      <c r="AK15" s="16">
        <v>15.3</v>
      </c>
    </row>
    <row r="16" spans="1:37" ht="16.5" x14ac:dyDescent="0.25">
      <c r="A16" s="15">
        <v>20170220</v>
      </c>
      <c r="B16" s="15" t="s">
        <v>275</v>
      </c>
      <c r="C16" s="15" t="s">
        <v>367</v>
      </c>
      <c r="D16" s="15" t="s">
        <v>250</v>
      </c>
      <c r="E16" s="15" t="s">
        <v>251</v>
      </c>
      <c r="F16" s="68" t="s">
        <v>18</v>
      </c>
      <c r="G16" s="15" t="str">
        <f>LEFT(F16, 3)</f>
        <v>286</v>
      </c>
      <c r="H16" s="15" t="s">
        <v>252</v>
      </c>
      <c r="I16" s="32">
        <v>2000</v>
      </c>
      <c r="J16" s="32">
        <v>0</v>
      </c>
      <c r="K16" s="15">
        <v>2000</v>
      </c>
      <c r="L16" s="15">
        <v>33600</v>
      </c>
      <c r="M16" s="15" t="s">
        <v>253</v>
      </c>
      <c r="N16" s="15">
        <v>0</v>
      </c>
      <c r="O16" s="15">
        <v>0</v>
      </c>
      <c r="P16" s="2">
        <f t="shared" si="0"/>
        <v>16.8</v>
      </c>
      <c r="W16" s="2">
        <v>16.8</v>
      </c>
      <c r="X16" s="2">
        <v>16.75</v>
      </c>
      <c r="Y16" s="2">
        <v>16.8</v>
      </c>
      <c r="AA16" s="2" t="e">
        <v>#N/A</v>
      </c>
      <c r="AB16" s="2" t="e">
        <v>#N/A</v>
      </c>
      <c r="AC16" s="2" t="e">
        <v>#N/A</v>
      </c>
      <c r="AG16" s="64" t="s">
        <v>209</v>
      </c>
      <c r="AH16" s="64" t="s">
        <v>209</v>
      </c>
      <c r="AI16" s="16">
        <v>13.6</v>
      </c>
      <c r="AJ16" s="16">
        <v>13.6</v>
      </c>
      <c r="AK16" s="16">
        <v>13.65</v>
      </c>
    </row>
    <row r="17" spans="1:37" ht="16.5" x14ac:dyDescent="0.25">
      <c r="A17" s="15">
        <v>20170220</v>
      </c>
      <c r="B17" s="15" t="s">
        <v>275</v>
      </c>
      <c r="C17" s="15" t="s">
        <v>367</v>
      </c>
      <c r="D17" s="15" t="s">
        <v>250</v>
      </c>
      <c r="E17" s="15" t="s">
        <v>251</v>
      </c>
      <c r="F17" s="68" t="s">
        <v>23</v>
      </c>
      <c r="G17" s="15" t="str">
        <f>LEFT(F17, 3)</f>
        <v>288</v>
      </c>
      <c r="H17" s="15" t="s">
        <v>252</v>
      </c>
      <c r="I17" s="32">
        <v>5000</v>
      </c>
      <c r="J17" s="32">
        <v>0</v>
      </c>
      <c r="K17" s="15">
        <v>5000</v>
      </c>
      <c r="L17" s="15">
        <v>94500</v>
      </c>
      <c r="M17" s="15" t="s">
        <v>253</v>
      </c>
      <c r="N17" s="15">
        <v>0</v>
      </c>
      <c r="O17" s="15">
        <v>0</v>
      </c>
      <c r="P17" s="2">
        <f t="shared" si="0"/>
        <v>18.899999999999999</v>
      </c>
      <c r="W17" s="2">
        <v>18.850000000000001</v>
      </c>
      <c r="X17" s="2">
        <v>18.850000000000001</v>
      </c>
      <c r="Y17" s="2">
        <v>18.899999999999999</v>
      </c>
      <c r="AA17" s="2" t="e">
        <v>#N/A</v>
      </c>
      <c r="AB17" s="2" t="e">
        <v>#N/A</v>
      </c>
      <c r="AC17" s="2" t="e">
        <v>#N/A</v>
      </c>
      <c r="AG17" s="64" t="s">
        <v>210</v>
      </c>
      <c r="AH17" s="64" t="s">
        <v>210</v>
      </c>
      <c r="AI17" s="16">
        <v>13.3</v>
      </c>
      <c r="AJ17" s="16">
        <v>13.25</v>
      </c>
      <c r="AK17" s="16">
        <v>13.3</v>
      </c>
    </row>
    <row r="18" spans="1:37" ht="16.5" x14ac:dyDescent="0.25">
      <c r="A18" s="15">
        <v>20170220</v>
      </c>
      <c r="B18" s="15" t="s">
        <v>275</v>
      </c>
      <c r="C18" s="15" t="s">
        <v>367</v>
      </c>
      <c r="D18" s="15" t="s">
        <v>250</v>
      </c>
      <c r="E18" s="15" t="s">
        <v>251</v>
      </c>
      <c r="F18" s="68" t="s">
        <v>23</v>
      </c>
      <c r="G18" s="15" t="str">
        <f>LEFT(F18, 3)</f>
        <v>288</v>
      </c>
      <c r="H18" s="15" t="s">
        <v>252</v>
      </c>
      <c r="I18" s="32">
        <v>1000</v>
      </c>
      <c r="J18" s="32">
        <v>0</v>
      </c>
      <c r="K18" s="15">
        <v>1000</v>
      </c>
      <c r="L18" s="15">
        <v>18900</v>
      </c>
      <c r="M18" s="15" t="s">
        <v>253</v>
      </c>
      <c r="N18" s="15">
        <v>0</v>
      </c>
      <c r="O18" s="15">
        <v>0</v>
      </c>
      <c r="P18" s="2">
        <f t="shared" si="0"/>
        <v>18.899999999999999</v>
      </c>
      <c r="W18" s="2">
        <v>18.850000000000001</v>
      </c>
      <c r="X18" s="2">
        <v>18.850000000000001</v>
      </c>
      <c r="Y18" s="2">
        <v>18.899999999999999</v>
      </c>
      <c r="AA18" s="2" t="e">
        <v>#N/A</v>
      </c>
      <c r="AB18" s="2" t="e">
        <v>#N/A</v>
      </c>
      <c r="AC18" s="2" t="e">
        <v>#N/A</v>
      </c>
      <c r="AG18" s="64" t="s">
        <v>212</v>
      </c>
      <c r="AH18" s="64" t="s">
        <v>212</v>
      </c>
      <c r="AI18" s="16">
        <v>9.1999999999999993</v>
      </c>
      <c r="AJ18" s="16">
        <v>9.19</v>
      </c>
      <c r="AK18" s="16">
        <v>9.1999999999999993</v>
      </c>
    </row>
    <row r="19" spans="1:37" ht="16.5" x14ac:dyDescent="0.25">
      <c r="A19" s="15">
        <v>20170220</v>
      </c>
      <c r="B19" s="15" t="s">
        <v>275</v>
      </c>
      <c r="C19" s="15" t="s">
        <v>367</v>
      </c>
      <c r="D19" s="15" t="s">
        <v>250</v>
      </c>
      <c r="E19" s="15" t="s">
        <v>251</v>
      </c>
      <c r="F19" s="68" t="s">
        <v>8</v>
      </c>
      <c r="G19" s="15" t="str">
        <f>LEFT(F19, 3)</f>
        <v>283</v>
      </c>
      <c r="H19" s="15" t="s">
        <v>252</v>
      </c>
      <c r="I19" s="32">
        <v>5000</v>
      </c>
      <c r="J19" s="32">
        <v>0</v>
      </c>
      <c r="K19" s="15">
        <v>5000</v>
      </c>
      <c r="L19" s="15">
        <v>42150</v>
      </c>
      <c r="M19" s="15" t="s">
        <v>253</v>
      </c>
      <c r="N19" s="15">
        <v>0</v>
      </c>
      <c r="O19" s="15">
        <v>0</v>
      </c>
      <c r="P19" s="2">
        <f t="shared" si="0"/>
        <v>8.43</v>
      </c>
      <c r="W19" s="2">
        <v>8.42</v>
      </c>
      <c r="X19" s="2">
        <v>8.42</v>
      </c>
      <c r="Y19" s="2">
        <v>8.43</v>
      </c>
      <c r="AA19" s="2" t="e">
        <v>#N/A</v>
      </c>
      <c r="AB19" s="2" t="e">
        <v>#N/A</v>
      </c>
      <c r="AC19" s="2" t="e">
        <v>#N/A</v>
      </c>
      <c r="AG19" s="64" t="s">
        <v>214</v>
      </c>
      <c r="AH19" s="64" t="s">
        <v>214</v>
      </c>
      <c r="AI19" s="16">
        <v>16.8</v>
      </c>
      <c r="AJ19" s="16">
        <v>16.75</v>
      </c>
      <c r="AK19" s="16">
        <v>16.8</v>
      </c>
    </row>
    <row r="20" spans="1:37" ht="16.5" x14ac:dyDescent="0.25">
      <c r="A20" s="15">
        <v>20170220</v>
      </c>
      <c r="B20" s="15" t="s">
        <v>275</v>
      </c>
      <c r="C20" s="15" t="s">
        <v>367</v>
      </c>
      <c r="D20" s="15" t="s">
        <v>250</v>
      </c>
      <c r="E20" s="15" t="s">
        <v>251</v>
      </c>
      <c r="F20" s="68" t="s">
        <v>22</v>
      </c>
      <c r="G20" s="15" t="str">
        <f>LEFT(F20, 3)</f>
        <v>288</v>
      </c>
      <c r="H20" s="15" t="s">
        <v>252</v>
      </c>
      <c r="I20" s="32">
        <v>10000</v>
      </c>
      <c r="J20" s="32">
        <v>0</v>
      </c>
      <c r="K20" s="15">
        <v>10000</v>
      </c>
      <c r="L20" s="15">
        <v>81400</v>
      </c>
      <c r="M20" s="15" t="s">
        <v>253</v>
      </c>
      <c r="N20" s="15">
        <v>0</v>
      </c>
      <c r="O20" s="15">
        <v>0</v>
      </c>
      <c r="P20" s="2">
        <f t="shared" si="0"/>
        <v>8.14</v>
      </c>
      <c r="W20" s="2">
        <v>8.14</v>
      </c>
      <c r="X20" s="2">
        <v>8.1300000000000008</v>
      </c>
      <c r="Y20" s="2">
        <v>8.14</v>
      </c>
      <c r="AA20" s="2" t="e">
        <v>#N/A</v>
      </c>
      <c r="AB20" s="2" t="e">
        <v>#N/A</v>
      </c>
      <c r="AC20" s="2" t="e">
        <v>#N/A</v>
      </c>
      <c r="AG20" s="13" t="s">
        <v>415</v>
      </c>
      <c r="AH20" s="64" t="s">
        <v>216</v>
      </c>
      <c r="AI20" s="16">
        <v>16.95</v>
      </c>
      <c r="AJ20" s="16">
        <v>16.95</v>
      </c>
      <c r="AK20" s="16">
        <v>17</v>
      </c>
    </row>
    <row r="21" spans="1:37" ht="16.5" x14ac:dyDescent="0.25">
      <c r="A21" s="15">
        <v>20170220</v>
      </c>
      <c r="B21" s="15" t="s">
        <v>275</v>
      </c>
      <c r="C21" s="15" t="s">
        <v>367</v>
      </c>
      <c r="D21" s="15" t="s">
        <v>250</v>
      </c>
      <c r="E21" s="15" t="s">
        <v>251</v>
      </c>
      <c r="F21" s="68" t="s">
        <v>5</v>
      </c>
      <c r="G21" s="15" t="str">
        <f>LEFT(F21, 3)</f>
        <v>282</v>
      </c>
      <c r="H21" s="15" t="s">
        <v>252</v>
      </c>
      <c r="I21" s="32">
        <v>2000</v>
      </c>
      <c r="J21" s="32">
        <v>0</v>
      </c>
      <c r="K21" s="15">
        <v>2000</v>
      </c>
      <c r="L21" s="15">
        <v>27000</v>
      </c>
      <c r="M21" s="15" t="s">
        <v>253</v>
      </c>
      <c r="N21" s="15">
        <v>0</v>
      </c>
      <c r="O21" s="15">
        <v>0</v>
      </c>
      <c r="P21" s="2">
        <f t="shared" si="0"/>
        <v>13.5</v>
      </c>
      <c r="W21" s="2">
        <v>13.45</v>
      </c>
      <c r="X21" s="2">
        <v>13.45</v>
      </c>
      <c r="Y21" s="2">
        <v>13.5</v>
      </c>
      <c r="AA21" s="2" t="e">
        <v>#N/A</v>
      </c>
      <c r="AB21" s="2" t="e">
        <v>#N/A</v>
      </c>
      <c r="AC21" s="2" t="e">
        <v>#N/A</v>
      </c>
      <c r="AG21" s="13" t="s">
        <v>414</v>
      </c>
      <c r="AH21" s="64" t="s">
        <v>217</v>
      </c>
      <c r="AI21" s="16">
        <v>50.6</v>
      </c>
      <c r="AJ21" s="16">
        <v>50.6</v>
      </c>
      <c r="AK21" s="16">
        <v>50.7</v>
      </c>
    </row>
    <row r="22" spans="1:37" ht="16.5" x14ac:dyDescent="0.25">
      <c r="A22" s="15">
        <v>20170220</v>
      </c>
      <c r="B22" s="15" t="s">
        <v>276</v>
      </c>
      <c r="C22" s="15" t="s">
        <v>367</v>
      </c>
      <c r="D22" s="15" t="s">
        <v>250</v>
      </c>
      <c r="E22" s="15" t="s">
        <v>251</v>
      </c>
      <c r="F22" s="68" t="s">
        <v>19</v>
      </c>
      <c r="G22" s="15" t="str">
        <f>LEFT(F22, 3)</f>
        <v>288</v>
      </c>
      <c r="H22" s="15" t="s">
        <v>252</v>
      </c>
      <c r="I22" s="32">
        <v>5000</v>
      </c>
      <c r="J22" s="32">
        <v>0</v>
      </c>
      <c r="K22" s="15">
        <v>5000</v>
      </c>
      <c r="L22" s="15">
        <v>85000</v>
      </c>
      <c r="M22" s="15" t="s">
        <v>253</v>
      </c>
      <c r="N22" s="15">
        <v>0</v>
      </c>
      <c r="O22" s="15">
        <v>0</v>
      </c>
      <c r="P22" s="2">
        <f t="shared" si="0"/>
        <v>17</v>
      </c>
      <c r="W22" s="2">
        <v>16.95</v>
      </c>
      <c r="X22" s="2">
        <v>16.95</v>
      </c>
      <c r="Y22" s="2">
        <v>17</v>
      </c>
      <c r="AA22" s="2" t="e">
        <v>#N/A</v>
      </c>
      <c r="AB22" s="2" t="e">
        <v>#N/A</v>
      </c>
      <c r="AC22" s="2" t="e">
        <v>#N/A</v>
      </c>
      <c r="AG22" s="13" t="s">
        <v>416</v>
      </c>
      <c r="AH22" s="64" t="s">
        <v>218</v>
      </c>
      <c r="AI22" s="16">
        <v>49.1</v>
      </c>
      <c r="AJ22" s="16">
        <v>49.05</v>
      </c>
      <c r="AK22" s="16">
        <v>49.1</v>
      </c>
    </row>
    <row r="23" spans="1:37" ht="16.5" x14ac:dyDescent="0.25">
      <c r="A23" s="15">
        <v>20170220</v>
      </c>
      <c r="B23" s="15" t="s">
        <v>276</v>
      </c>
      <c r="C23" s="15" t="s">
        <v>367</v>
      </c>
      <c r="D23" s="15" t="s">
        <v>250</v>
      </c>
      <c r="E23" s="15" t="s">
        <v>251</v>
      </c>
      <c r="F23" s="68" t="s">
        <v>19</v>
      </c>
      <c r="G23" s="15" t="str">
        <f>LEFT(F23, 3)</f>
        <v>288</v>
      </c>
      <c r="H23" s="15" t="s">
        <v>252</v>
      </c>
      <c r="I23" s="32">
        <v>2000</v>
      </c>
      <c r="J23" s="32">
        <v>0</v>
      </c>
      <c r="K23" s="15">
        <v>2000</v>
      </c>
      <c r="L23" s="15">
        <v>34000</v>
      </c>
      <c r="M23" s="15" t="s">
        <v>253</v>
      </c>
      <c r="N23" s="15">
        <v>0</v>
      </c>
      <c r="O23" s="15">
        <v>0</v>
      </c>
      <c r="P23" s="2">
        <f t="shared" si="0"/>
        <v>17</v>
      </c>
      <c r="W23" s="2">
        <v>16.95</v>
      </c>
      <c r="X23" s="2">
        <v>16.95</v>
      </c>
      <c r="Y23" s="2">
        <v>17</v>
      </c>
      <c r="AA23" s="2" t="e">
        <v>#N/A</v>
      </c>
      <c r="AB23" s="2" t="e">
        <v>#N/A</v>
      </c>
      <c r="AC23" s="2" t="e">
        <v>#N/A</v>
      </c>
      <c r="AG23" s="13" t="s">
        <v>430</v>
      </c>
      <c r="AH23" s="64" t="s">
        <v>219</v>
      </c>
      <c r="AI23" s="16">
        <v>8.14</v>
      </c>
      <c r="AJ23" s="16">
        <v>8.1300000000000008</v>
      </c>
      <c r="AK23" s="16">
        <v>8.14</v>
      </c>
    </row>
    <row r="24" spans="1:37" ht="16.5" x14ac:dyDescent="0.25">
      <c r="A24" s="15">
        <v>20170220</v>
      </c>
      <c r="B24" s="15" t="s">
        <v>276</v>
      </c>
      <c r="C24" s="15" t="s">
        <v>367</v>
      </c>
      <c r="D24" s="15" t="s">
        <v>250</v>
      </c>
      <c r="E24" s="15" t="s">
        <v>251</v>
      </c>
      <c r="F24" s="68" t="s">
        <v>2</v>
      </c>
      <c r="G24" s="15" t="str">
        <f>LEFT(F24, 3)</f>
        <v>280</v>
      </c>
      <c r="H24" s="15" t="s">
        <v>252</v>
      </c>
      <c r="I24" s="32">
        <v>1000</v>
      </c>
      <c r="J24" s="32">
        <v>0</v>
      </c>
      <c r="K24" s="15">
        <v>1000</v>
      </c>
      <c r="L24" s="15">
        <v>28900</v>
      </c>
      <c r="M24" s="15" t="s">
        <v>253</v>
      </c>
      <c r="N24" s="15">
        <v>0</v>
      </c>
      <c r="O24" s="15">
        <v>0</v>
      </c>
      <c r="P24" s="2">
        <f t="shared" si="0"/>
        <v>28.9</v>
      </c>
      <c r="W24" s="2">
        <v>28.85</v>
      </c>
      <c r="X24" s="2">
        <v>28.85</v>
      </c>
      <c r="Y24" s="2">
        <v>28.9</v>
      </c>
      <c r="AA24" s="2" t="e">
        <v>#N/A</v>
      </c>
      <c r="AB24" s="2" t="e">
        <v>#N/A</v>
      </c>
      <c r="AC24" s="2" t="e">
        <v>#N/A</v>
      </c>
      <c r="AG24" s="13" t="s">
        <v>423</v>
      </c>
      <c r="AH24" s="64" t="s">
        <v>220</v>
      </c>
      <c r="AI24" s="16">
        <v>18.850000000000001</v>
      </c>
      <c r="AJ24" s="16">
        <v>18.850000000000001</v>
      </c>
      <c r="AK24" s="16">
        <v>18.899999999999999</v>
      </c>
    </row>
    <row r="25" spans="1:37" ht="17.25" thickBot="1" x14ac:dyDescent="0.3">
      <c r="A25" s="15">
        <v>20170220</v>
      </c>
      <c r="B25" s="15" t="s">
        <v>277</v>
      </c>
      <c r="C25" s="15" t="s">
        <v>367</v>
      </c>
      <c r="D25" s="15" t="s">
        <v>250</v>
      </c>
      <c r="E25" s="15" t="s">
        <v>251</v>
      </c>
      <c r="F25" s="68" t="s">
        <v>14</v>
      </c>
      <c r="G25" s="15" t="str">
        <f>LEFT(F25, 3)</f>
        <v>285</v>
      </c>
      <c r="H25" s="15" t="s">
        <v>252</v>
      </c>
      <c r="I25" s="32">
        <v>1000</v>
      </c>
      <c r="J25" s="32">
        <v>0</v>
      </c>
      <c r="K25" s="15">
        <v>1000</v>
      </c>
      <c r="L25" s="15">
        <v>15300</v>
      </c>
      <c r="M25" s="15" t="s">
        <v>253</v>
      </c>
      <c r="N25" s="15">
        <v>0</v>
      </c>
      <c r="O25" s="15">
        <v>0</v>
      </c>
      <c r="P25" s="2">
        <f t="shared" si="0"/>
        <v>15.3</v>
      </c>
      <c r="W25" s="2">
        <v>15.25</v>
      </c>
      <c r="X25" s="2">
        <v>15.25</v>
      </c>
      <c r="Y25" s="2">
        <v>15.3</v>
      </c>
      <c r="AA25" s="2" t="e">
        <v>#N/A</v>
      </c>
      <c r="AB25" s="2" t="e">
        <v>#N/A</v>
      </c>
      <c r="AC25" s="2" t="e">
        <v>#N/A</v>
      </c>
      <c r="AG25" s="13" t="s">
        <v>424</v>
      </c>
      <c r="AH25" s="64" t="s">
        <v>222</v>
      </c>
      <c r="AI25" s="16">
        <v>13.05</v>
      </c>
      <c r="AJ25" s="16">
        <v>13</v>
      </c>
      <c r="AK25" s="16">
        <v>13.05</v>
      </c>
    </row>
    <row r="26" spans="1:37" ht="16.5" x14ac:dyDescent="0.25">
      <c r="A26" s="19">
        <v>20170220</v>
      </c>
      <c r="B26" s="20" t="s">
        <v>278</v>
      </c>
      <c r="C26" s="20" t="s">
        <v>367</v>
      </c>
      <c r="D26" s="20" t="s">
        <v>255</v>
      </c>
      <c r="E26" s="20" t="s">
        <v>251</v>
      </c>
      <c r="F26" s="69" t="s">
        <v>279</v>
      </c>
      <c r="G26" s="20" t="str">
        <f>LEFT(F26, 3)</f>
        <v>FXF</v>
      </c>
      <c r="H26" s="20" t="s">
        <v>252</v>
      </c>
      <c r="I26" s="33">
        <v>0</v>
      </c>
      <c r="J26" s="33">
        <v>-1</v>
      </c>
      <c r="K26" s="20">
        <v>-1</v>
      </c>
      <c r="L26" s="20">
        <v>-1112000</v>
      </c>
      <c r="M26" s="20" t="s">
        <v>257</v>
      </c>
      <c r="N26" s="20">
        <v>22</v>
      </c>
      <c r="O26" s="20">
        <v>23</v>
      </c>
      <c r="P26" s="62">
        <f>L26/K26/1000</f>
        <v>1112</v>
      </c>
      <c r="Q26" s="62"/>
      <c r="R26" s="62"/>
      <c r="S26" s="65"/>
      <c r="T26" s="62"/>
      <c r="U26" s="62"/>
      <c r="V26" s="62"/>
      <c r="W26" s="62" t="e">
        <v>#N/A</v>
      </c>
      <c r="X26" s="62" t="e">
        <v>#N/A</v>
      </c>
      <c r="Y26" s="62" t="e">
        <v>#N/A</v>
      </c>
      <c r="Z26" s="62"/>
      <c r="AA26" s="62">
        <v>1111.4000000000001</v>
      </c>
      <c r="AB26" s="62">
        <v>1111.2</v>
      </c>
      <c r="AC26" s="41">
        <v>1111.5999999999999</v>
      </c>
      <c r="AG26" s="13" t="s">
        <v>417</v>
      </c>
      <c r="AH26" s="64" t="s">
        <v>223</v>
      </c>
      <c r="AI26" s="16">
        <v>23.7</v>
      </c>
      <c r="AJ26" s="16">
        <v>23.65</v>
      </c>
      <c r="AK26" s="16">
        <v>23.7</v>
      </c>
    </row>
    <row r="27" spans="1:37" ht="16.5" x14ac:dyDescent="0.25">
      <c r="A27" s="21">
        <v>20170220</v>
      </c>
      <c r="B27" s="18" t="s">
        <v>278</v>
      </c>
      <c r="C27" s="18" t="s">
        <v>367</v>
      </c>
      <c r="D27" s="18" t="s">
        <v>255</v>
      </c>
      <c r="E27" s="18" t="s">
        <v>251</v>
      </c>
      <c r="F27" s="70" t="s">
        <v>279</v>
      </c>
      <c r="G27" s="18" t="str">
        <f>LEFT(F27, 3)</f>
        <v>FXF</v>
      </c>
      <c r="H27" s="18" t="s">
        <v>252</v>
      </c>
      <c r="I27" s="34">
        <v>0</v>
      </c>
      <c r="J27" s="34">
        <v>-6</v>
      </c>
      <c r="K27" s="18">
        <v>-6</v>
      </c>
      <c r="L27" s="18">
        <v>-6670800</v>
      </c>
      <c r="M27" s="18" t="s">
        <v>257</v>
      </c>
      <c r="N27" s="18">
        <v>132</v>
      </c>
      <c r="O27" s="18">
        <v>138</v>
      </c>
      <c r="P27" s="60">
        <f t="shared" ref="P27:P30" si="3">L27/K27/1000</f>
        <v>1111.8</v>
      </c>
      <c r="Q27" s="60"/>
      <c r="R27" s="60"/>
      <c r="S27" s="66"/>
      <c r="T27" s="60"/>
      <c r="U27" s="60"/>
      <c r="V27" s="60"/>
      <c r="W27" s="60" t="e">
        <v>#N/A</v>
      </c>
      <c r="X27" s="60" t="e">
        <v>#N/A</v>
      </c>
      <c r="Y27" s="60" t="e">
        <v>#N/A</v>
      </c>
      <c r="Z27" s="60"/>
      <c r="AA27" s="60">
        <v>1111.4000000000001</v>
      </c>
      <c r="AB27" s="60">
        <v>1111.2</v>
      </c>
      <c r="AC27" s="42">
        <v>1111.5999999999999</v>
      </c>
      <c r="AG27" s="13" t="s">
        <v>418</v>
      </c>
      <c r="AH27" s="64" t="s">
        <v>224</v>
      </c>
      <c r="AI27" s="16">
        <v>12.1</v>
      </c>
      <c r="AJ27" s="16">
        <v>12.1</v>
      </c>
      <c r="AK27" s="16">
        <v>12.15</v>
      </c>
    </row>
    <row r="28" spans="1:37" ht="16.5" x14ac:dyDescent="0.25">
      <c r="A28" s="21">
        <v>20170220</v>
      </c>
      <c r="B28" s="18" t="s">
        <v>280</v>
      </c>
      <c r="C28" s="18" t="s">
        <v>367</v>
      </c>
      <c r="D28" s="18" t="s">
        <v>255</v>
      </c>
      <c r="E28" s="18" t="s">
        <v>251</v>
      </c>
      <c r="F28" s="70" t="s">
        <v>279</v>
      </c>
      <c r="G28" s="18" t="str">
        <f>LEFT(F28, 3)</f>
        <v>FXF</v>
      </c>
      <c r="H28" s="18" t="s">
        <v>252</v>
      </c>
      <c r="I28" s="34">
        <v>0</v>
      </c>
      <c r="J28" s="34">
        <v>-1</v>
      </c>
      <c r="K28" s="18">
        <v>-1</v>
      </c>
      <c r="L28" s="18">
        <v>-1111800</v>
      </c>
      <c r="M28" s="18" t="s">
        <v>257</v>
      </c>
      <c r="N28" s="18">
        <v>22</v>
      </c>
      <c r="O28" s="18">
        <v>23</v>
      </c>
      <c r="P28" s="60">
        <f t="shared" si="3"/>
        <v>1111.8</v>
      </c>
      <c r="Q28" s="60"/>
      <c r="R28" s="60"/>
      <c r="S28" s="66"/>
      <c r="T28" s="60"/>
      <c r="U28" s="60"/>
      <c r="V28" s="60"/>
      <c r="W28" s="60" t="e">
        <v>#N/A</v>
      </c>
      <c r="X28" s="60" t="e">
        <v>#N/A</v>
      </c>
      <c r="Y28" s="60" t="e">
        <v>#N/A</v>
      </c>
      <c r="Z28" s="60"/>
      <c r="AA28" s="60">
        <v>1111.4000000000001</v>
      </c>
      <c r="AB28" s="60">
        <v>1111.2</v>
      </c>
      <c r="AC28" s="42">
        <v>1111.5999999999999</v>
      </c>
      <c r="AG28" s="13" t="s">
        <v>421</v>
      </c>
      <c r="AH28" s="64" t="s">
        <v>226</v>
      </c>
      <c r="AI28" s="16">
        <v>8.39</v>
      </c>
      <c r="AJ28" s="16">
        <v>8.39</v>
      </c>
      <c r="AK28" s="16">
        <v>8.4</v>
      </c>
    </row>
    <row r="29" spans="1:37" ht="16.5" x14ac:dyDescent="0.25">
      <c r="A29" s="21">
        <v>20170220</v>
      </c>
      <c r="B29" s="18" t="s">
        <v>281</v>
      </c>
      <c r="C29" s="18" t="s">
        <v>367</v>
      </c>
      <c r="D29" s="18" t="s">
        <v>255</v>
      </c>
      <c r="E29" s="18" t="s">
        <v>251</v>
      </c>
      <c r="F29" s="70" t="s">
        <v>279</v>
      </c>
      <c r="G29" s="18" t="str">
        <f>LEFT(F29, 3)</f>
        <v>FXF</v>
      </c>
      <c r="H29" s="18" t="s">
        <v>252</v>
      </c>
      <c r="I29" s="34">
        <v>0</v>
      </c>
      <c r="J29" s="34">
        <v>-1</v>
      </c>
      <c r="K29" s="18">
        <v>-1</v>
      </c>
      <c r="L29" s="18">
        <v>-1111800</v>
      </c>
      <c r="M29" s="18" t="s">
        <v>257</v>
      </c>
      <c r="N29" s="18">
        <v>22</v>
      </c>
      <c r="O29" s="18">
        <v>23</v>
      </c>
      <c r="P29" s="60">
        <f t="shared" si="3"/>
        <v>1111.8</v>
      </c>
      <c r="Q29" s="60"/>
      <c r="R29" s="60"/>
      <c r="S29" s="66"/>
      <c r="T29" s="60"/>
      <c r="U29" s="60"/>
      <c r="V29" s="60"/>
      <c r="W29" s="60" t="e">
        <v>#N/A</v>
      </c>
      <c r="X29" s="60" t="e">
        <v>#N/A</v>
      </c>
      <c r="Y29" s="60" t="e">
        <v>#N/A</v>
      </c>
      <c r="Z29" s="60"/>
      <c r="AA29" s="60">
        <v>1111.4000000000001</v>
      </c>
      <c r="AB29" s="60">
        <v>1111.2</v>
      </c>
      <c r="AC29" s="42">
        <v>1111.5999999999999</v>
      </c>
      <c r="AG29" s="64" t="s">
        <v>227</v>
      </c>
      <c r="AH29" s="64" t="s">
        <v>227</v>
      </c>
      <c r="AI29" s="16">
        <v>8.67</v>
      </c>
      <c r="AJ29" s="16">
        <v>8.66</v>
      </c>
      <c r="AK29" s="16">
        <v>8.67</v>
      </c>
    </row>
    <row r="30" spans="1:37" ht="17.25" thickBot="1" x14ac:dyDescent="0.3">
      <c r="A30" s="22">
        <v>20170220</v>
      </c>
      <c r="B30" s="23" t="s">
        <v>282</v>
      </c>
      <c r="C30" s="23" t="s">
        <v>367</v>
      </c>
      <c r="D30" s="23" t="s">
        <v>255</v>
      </c>
      <c r="E30" s="23" t="s">
        <v>251</v>
      </c>
      <c r="F30" s="71" t="s">
        <v>279</v>
      </c>
      <c r="G30" s="23" t="str">
        <f>LEFT(F30, 3)</f>
        <v>FXF</v>
      </c>
      <c r="H30" s="23" t="s">
        <v>252</v>
      </c>
      <c r="I30" s="35">
        <v>0</v>
      </c>
      <c r="J30" s="35">
        <v>-1</v>
      </c>
      <c r="K30" s="23">
        <v>-1</v>
      </c>
      <c r="L30" s="23">
        <v>-1111800</v>
      </c>
      <c r="M30" s="23" t="s">
        <v>257</v>
      </c>
      <c r="N30" s="23">
        <v>22</v>
      </c>
      <c r="O30" s="23">
        <v>23</v>
      </c>
      <c r="P30" s="63">
        <f t="shared" si="3"/>
        <v>1111.8</v>
      </c>
      <c r="Q30" s="63"/>
      <c r="R30" s="63"/>
      <c r="S30" s="67"/>
      <c r="T30" s="63"/>
      <c r="U30" s="63"/>
      <c r="V30" s="63"/>
      <c r="W30" s="63" t="e">
        <v>#N/A</v>
      </c>
      <c r="X30" s="63" t="e">
        <v>#N/A</v>
      </c>
      <c r="Y30" s="63" t="e">
        <v>#N/A</v>
      </c>
      <c r="Z30" s="63"/>
      <c r="AA30" s="63">
        <v>1111.4000000000001</v>
      </c>
      <c r="AB30" s="63">
        <v>1111.2</v>
      </c>
      <c r="AC30" s="43">
        <v>1111.5999999999999</v>
      </c>
      <c r="AG30" s="13" t="s">
        <v>422</v>
      </c>
      <c r="AH30" s="64" t="s">
        <v>229</v>
      </c>
      <c r="AI30" s="16">
        <v>9.57</v>
      </c>
      <c r="AJ30" s="16">
        <v>9.56</v>
      </c>
      <c r="AK30" s="16">
        <v>9.57</v>
      </c>
    </row>
    <row r="31" spans="1:37" ht="16.5" x14ac:dyDescent="0.25">
      <c r="A31" s="15">
        <v>20170220</v>
      </c>
      <c r="B31" s="15" t="s">
        <v>283</v>
      </c>
      <c r="C31" s="15" t="s">
        <v>367</v>
      </c>
      <c r="D31" s="15" t="s">
        <v>255</v>
      </c>
      <c r="E31" s="15" t="s">
        <v>251</v>
      </c>
      <c r="F31" s="68" t="s">
        <v>261</v>
      </c>
      <c r="G31" s="15" t="str">
        <f>LEFT(F31, 3)</f>
        <v>CKF</v>
      </c>
      <c r="H31" s="15" t="s">
        <v>252</v>
      </c>
      <c r="I31" s="32">
        <v>2</v>
      </c>
      <c r="J31" s="32">
        <v>0</v>
      </c>
      <c r="K31" s="15">
        <v>2</v>
      </c>
      <c r="L31" s="15">
        <v>196400</v>
      </c>
      <c r="M31" s="15" t="s">
        <v>257</v>
      </c>
      <c r="N31" s="15">
        <v>4</v>
      </c>
      <c r="O31" s="15">
        <v>24</v>
      </c>
      <c r="P31" s="2">
        <f>L31/K31/2000</f>
        <v>49.1</v>
      </c>
      <c r="W31" s="2" t="e">
        <v>#N/A</v>
      </c>
      <c r="X31" s="2" t="e">
        <v>#N/A</v>
      </c>
      <c r="Y31" s="2" t="e">
        <v>#N/A</v>
      </c>
      <c r="AA31" s="2">
        <v>49.05</v>
      </c>
      <c r="AB31" s="2">
        <v>49.05</v>
      </c>
      <c r="AC31" s="2">
        <v>49.1</v>
      </c>
      <c r="AG31" s="13" t="s">
        <v>419</v>
      </c>
      <c r="AH31" s="64" t="s">
        <v>231</v>
      </c>
      <c r="AI31" s="16">
        <v>18.600000000000001</v>
      </c>
      <c r="AJ31" s="16">
        <v>18.600000000000001</v>
      </c>
      <c r="AK31" s="16">
        <v>18.649999999999999</v>
      </c>
    </row>
    <row r="32" spans="1:37" ht="16.5" x14ac:dyDescent="0.25">
      <c r="A32" s="15">
        <v>20170220</v>
      </c>
      <c r="B32" s="15" t="s">
        <v>284</v>
      </c>
      <c r="C32" s="15" t="s">
        <v>367</v>
      </c>
      <c r="D32" s="15" t="s">
        <v>255</v>
      </c>
      <c r="E32" s="15" t="s">
        <v>251</v>
      </c>
      <c r="F32" s="68" t="s">
        <v>285</v>
      </c>
      <c r="G32" s="15" t="str">
        <f>LEFT(F32, 3)</f>
        <v>DEF</v>
      </c>
      <c r="H32" s="15" t="s">
        <v>252</v>
      </c>
      <c r="I32" s="32">
        <v>3</v>
      </c>
      <c r="J32" s="32">
        <v>0</v>
      </c>
      <c r="K32" s="15">
        <v>3</v>
      </c>
      <c r="L32" s="15">
        <v>57540</v>
      </c>
      <c r="M32" s="15" t="s">
        <v>257</v>
      </c>
      <c r="N32" s="15">
        <v>0</v>
      </c>
      <c r="O32" s="15">
        <v>36</v>
      </c>
      <c r="P32" s="2">
        <f t="shared" ref="P32:P47" si="4">L32/K32/2000</f>
        <v>9.59</v>
      </c>
      <c r="W32" s="2" t="e">
        <v>#N/A</v>
      </c>
      <c r="X32" s="2" t="e">
        <v>#N/A</v>
      </c>
      <c r="Y32" s="2" t="e">
        <v>#N/A</v>
      </c>
      <c r="AA32" s="17">
        <v>9.58</v>
      </c>
      <c r="AB32" s="17">
        <v>9.58</v>
      </c>
      <c r="AC32" s="17">
        <v>9.59</v>
      </c>
      <c r="AG32" s="13" t="s">
        <v>425</v>
      </c>
      <c r="AH32" s="64" t="s">
        <v>232</v>
      </c>
      <c r="AI32" s="16">
        <v>18.100000000000001</v>
      </c>
      <c r="AJ32" s="16">
        <v>18.100000000000001</v>
      </c>
      <c r="AK32" s="16">
        <v>18.149999999999999</v>
      </c>
    </row>
    <row r="33" spans="1:37" ht="16.5" x14ac:dyDescent="0.25">
      <c r="A33" s="15">
        <v>20170220</v>
      </c>
      <c r="B33" s="15" t="s">
        <v>286</v>
      </c>
      <c r="C33" s="15" t="s">
        <v>367</v>
      </c>
      <c r="D33" s="15" t="s">
        <v>255</v>
      </c>
      <c r="E33" s="15" t="s">
        <v>251</v>
      </c>
      <c r="F33" s="68" t="s">
        <v>285</v>
      </c>
      <c r="G33" s="15" t="str">
        <f>LEFT(F33, 3)</f>
        <v>DEF</v>
      </c>
      <c r="H33" s="15" t="s">
        <v>252</v>
      </c>
      <c r="I33" s="32">
        <v>1</v>
      </c>
      <c r="J33" s="32">
        <v>0</v>
      </c>
      <c r="K33" s="15">
        <v>1</v>
      </c>
      <c r="L33" s="15">
        <v>19200</v>
      </c>
      <c r="M33" s="15" t="s">
        <v>257</v>
      </c>
      <c r="N33" s="15">
        <v>0</v>
      </c>
      <c r="O33" s="15">
        <v>12</v>
      </c>
      <c r="P33" s="2">
        <f t="shared" si="4"/>
        <v>9.6</v>
      </c>
      <c r="W33" s="2" t="e">
        <v>#N/A</v>
      </c>
      <c r="X33" s="2" t="e">
        <v>#N/A</v>
      </c>
      <c r="Y33" s="2" t="e">
        <v>#N/A</v>
      </c>
      <c r="AA33" s="17">
        <v>9.58</v>
      </c>
      <c r="AB33" s="17">
        <v>9.58</v>
      </c>
      <c r="AC33" s="17">
        <v>9.59</v>
      </c>
      <c r="AG33" s="13" t="s">
        <v>429</v>
      </c>
      <c r="AH33" s="64" t="s">
        <v>234</v>
      </c>
      <c r="AI33" s="16">
        <v>14.85</v>
      </c>
      <c r="AJ33" s="16">
        <v>14.85</v>
      </c>
      <c r="AK33" s="16">
        <v>14.9</v>
      </c>
    </row>
    <row r="34" spans="1:37" ht="16.5" x14ac:dyDescent="0.25">
      <c r="A34" s="15">
        <v>20170220</v>
      </c>
      <c r="B34" s="15" t="s">
        <v>287</v>
      </c>
      <c r="C34" s="15" t="s">
        <v>367</v>
      </c>
      <c r="D34" s="15" t="s">
        <v>255</v>
      </c>
      <c r="E34" s="15" t="s">
        <v>251</v>
      </c>
      <c r="F34" s="68" t="s">
        <v>261</v>
      </c>
      <c r="G34" s="15" t="str">
        <f>LEFT(F34, 3)</f>
        <v>CKF</v>
      </c>
      <c r="H34" s="15" t="s">
        <v>252</v>
      </c>
      <c r="I34" s="32">
        <v>10</v>
      </c>
      <c r="J34" s="32">
        <v>0</v>
      </c>
      <c r="K34" s="15">
        <v>10</v>
      </c>
      <c r="L34" s="15">
        <v>982000</v>
      </c>
      <c r="M34" s="15" t="s">
        <v>257</v>
      </c>
      <c r="N34" s="15">
        <v>20</v>
      </c>
      <c r="O34" s="15">
        <v>120</v>
      </c>
      <c r="P34" s="2">
        <f t="shared" si="4"/>
        <v>49.1</v>
      </c>
      <c r="W34" s="2" t="e">
        <v>#N/A</v>
      </c>
      <c r="X34" s="2" t="e">
        <v>#N/A</v>
      </c>
      <c r="Y34" s="2" t="e">
        <v>#N/A</v>
      </c>
      <c r="AA34" s="2">
        <v>49.05</v>
      </c>
      <c r="AB34" s="2">
        <v>49.05</v>
      </c>
      <c r="AC34" s="2">
        <v>49.1</v>
      </c>
      <c r="AG34" s="64" t="s">
        <v>235</v>
      </c>
      <c r="AH34" s="64" t="s">
        <v>235</v>
      </c>
      <c r="AI34" s="16">
        <v>10</v>
      </c>
      <c r="AJ34" s="16">
        <v>10</v>
      </c>
      <c r="AK34" s="16">
        <v>10.050000000000001</v>
      </c>
    </row>
    <row r="35" spans="1:37" ht="16.5" x14ac:dyDescent="0.25">
      <c r="A35" s="15">
        <v>20170220</v>
      </c>
      <c r="B35" s="15" t="s">
        <v>288</v>
      </c>
      <c r="C35" s="15" t="s">
        <v>367</v>
      </c>
      <c r="D35" s="15" t="s">
        <v>255</v>
      </c>
      <c r="E35" s="15" t="s">
        <v>251</v>
      </c>
      <c r="F35" s="68" t="s">
        <v>261</v>
      </c>
      <c r="G35" s="15" t="str">
        <f>LEFT(F35, 3)</f>
        <v>CKF</v>
      </c>
      <c r="H35" s="15" t="s">
        <v>252</v>
      </c>
      <c r="I35" s="32">
        <v>4</v>
      </c>
      <c r="J35" s="32">
        <v>0</v>
      </c>
      <c r="K35" s="15">
        <v>4</v>
      </c>
      <c r="L35" s="15">
        <v>392800</v>
      </c>
      <c r="M35" s="15" t="s">
        <v>257</v>
      </c>
      <c r="N35" s="15">
        <v>8</v>
      </c>
      <c r="O35" s="15">
        <v>48</v>
      </c>
      <c r="P35" s="2">
        <f t="shared" si="4"/>
        <v>49.1</v>
      </c>
      <c r="W35" s="2" t="e">
        <v>#N/A</v>
      </c>
      <c r="X35" s="2" t="e">
        <v>#N/A</v>
      </c>
      <c r="Y35" s="2" t="e">
        <v>#N/A</v>
      </c>
      <c r="AA35" s="2">
        <v>49.05</v>
      </c>
      <c r="AB35" s="2">
        <v>49.05</v>
      </c>
      <c r="AC35" s="2">
        <v>49.1</v>
      </c>
    </row>
    <row r="36" spans="1:37" ht="16.5" x14ac:dyDescent="0.25">
      <c r="A36" s="15">
        <v>20170220</v>
      </c>
      <c r="B36" s="15" t="s">
        <v>289</v>
      </c>
      <c r="C36" s="15" t="s">
        <v>367</v>
      </c>
      <c r="D36" s="15" t="s">
        <v>255</v>
      </c>
      <c r="E36" s="15" t="s">
        <v>251</v>
      </c>
      <c r="F36" s="68" t="s">
        <v>261</v>
      </c>
      <c r="G36" s="15" t="str">
        <f>LEFT(F36, 3)</f>
        <v>CKF</v>
      </c>
      <c r="H36" s="15" t="s">
        <v>252</v>
      </c>
      <c r="I36" s="32">
        <v>1</v>
      </c>
      <c r="J36" s="32">
        <v>0</v>
      </c>
      <c r="K36" s="15">
        <v>1</v>
      </c>
      <c r="L36" s="15">
        <v>98200</v>
      </c>
      <c r="M36" s="15" t="s">
        <v>257</v>
      </c>
      <c r="N36" s="15">
        <v>2</v>
      </c>
      <c r="O36" s="15">
        <v>12</v>
      </c>
      <c r="P36" s="2">
        <f t="shared" si="4"/>
        <v>49.1</v>
      </c>
      <c r="W36" s="2" t="e">
        <v>#N/A</v>
      </c>
      <c r="X36" s="2" t="e">
        <v>#N/A</v>
      </c>
      <c r="Y36" s="2" t="e">
        <v>#N/A</v>
      </c>
      <c r="AA36" s="2">
        <v>49.05</v>
      </c>
      <c r="AB36" s="2">
        <v>49.05</v>
      </c>
      <c r="AC36" s="2">
        <v>49.1</v>
      </c>
    </row>
    <row r="37" spans="1:37" ht="16.5" x14ac:dyDescent="0.25">
      <c r="A37" s="15">
        <v>20170220</v>
      </c>
      <c r="B37" s="15" t="s">
        <v>290</v>
      </c>
      <c r="C37" s="15" t="s">
        <v>367</v>
      </c>
      <c r="D37" s="15" t="s">
        <v>255</v>
      </c>
      <c r="E37" s="15" t="s">
        <v>251</v>
      </c>
      <c r="F37" s="68" t="s">
        <v>259</v>
      </c>
      <c r="G37" s="15" t="str">
        <f>LEFT(F37, 3)</f>
        <v>CEF</v>
      </c>
      <c r="H37" s="15" t="s">
        <v>252</v>
      </c>
      <c r="I37" s="32">
        <v>5</v>
      </c>
      <c r="J37" s="32">
        <v>0</v>
      </c>
      <c r="K37" s="15">
        <v>5</v>
      </c>
      <c r="L37" s="15">
        <v>505000</v>
      </c>
      <c r="M37" s="15" t="s">
        <v>257</v>
      </c>
      <c r="N37" s="15">
        <v>10</v>
      </c>
      <c r="O37" s="15">
        <v>60</v>
      </c>
      <c r="P37" s="2">
        <f t="shared" si="4"/>
        <v>50.5</v>
      </c>
      <c r="W37" s="2" t="e">
        <v>#N/A</v>
      </c>
      <c r="X37" s="2" t="e">
        <v>#N/A</v>
      </c>
      <c r="Y37" s="2" t="e">
        <v>#N/A</v>
      </c>
      <c r="AA37" s="2">
        <v>50.4</v>
      </c>
      <c r="AB37" s="2">
        <v>50.4</v>
      </c>
      <c r="AC37" s="2">
        <v>50.6</v>
      </c>
    </row>
    <row r="38" spans="1:37" ht="16.5" x14ac:dyDescent="0.25">
      <c r="A38" s="15">
        <v>20170220</v>
      </c>
      <c r="B38" s="15" t="s">
        <v>291</v>
      </c>
      <c r="C38" s="15" t="s">
        <v>367</v>
      </c>
      <c r="D38" s="15" t="s">
        <v>255</v>
      </c>
      <c r="E38" s="15" t="s">
        <v>251</v>
      </c>
      <c r="F38" s="68" t="s">
        <v>259</v>
      </c>
      <c r="G38" s="15" t="str">
        <f>LEFT(F38, 3)</f>
        <v>CEF</v>
      </c>
      <c r="H38" s="15" t="s">
        <v>252</v>
      </c>
      <c r="I38" s="32">
        <v>5</v>
      </c>
      <c r="J38" s="32">
        <v>0</v>
      </c>
      <c r="K38" s="15">
        <v>5</v>
      </c>
      <c r="L38" s="15">
        <v>506000</v>
      </c>
      <c r="M38" s="15" t="s">
        <v>257</v>
      </c>
      <c r="N38" s="15">
        <v>10</v>
      </c>
      <c r="O38" s="15">
        <v>60</v>
      </c>
      <c r="P38" s="2">
        <f t="shared" si="4"/>
        <v>50.6</v>
      </c>
      <c r="W38" s="2" t="e">
        <v>#N/A</v>
      </c>
      <c r="X38" s="2" t="e">
        <v>#N/A</v>
      </c>
      <c r="Y38" s="2" t="e">
        <v>#N/A</v>
      </c>
      <c r="AA38" s="2">
        <v>50.4</v>
      </c>
      <c r="AB38" s="2">
        <v>50.4</v>
      </c>
      <c r="AC38" s="2">
        <v>50.6</v>
      </c>
    </row>
    <row r="39" spans="1:37" ht="16.5" x14ac:dyDescent="0.25">
      <c r="A39" s="15">
        <v>20170220</v>
      </c>
      <c r="B39" s="15" t="s">
        <v>292</v>
      </c>
      <c r="C39" s="15" t="s">
        <v>367</v>
      </c>
      <c r="D39" s="15" t="s">
        <v>255</v>
      </c>
      <c r="E39" s="15" t="s">
        <v>251</v>
      </c>
      <c r="F39" s="68" t="s">
        <v>259</v>
      </c>
      <c r="G39" s="15" t="str">
        <f>LEFT(F39, 3)</f>
        <v>CEF</v>
      </c>
      <c r="H39" s="15" t="s">
        <v>252</v>
      </c>
      <c r="I39" s="32">
        <v>2</v>
      </c>
      <c r="J39" s="32">
        <v>0</v>
      </c>
      <c r="K39" s="15">
        <v>2</v>
      </c>
      <c r="L39" s="15">
        <v>202400</v>
      </c>
      <c r="M39" s="15" t="s">
        <v>257</v>
      </c>
      <c r="N39" s="15">
        <v>4</v>
      </c>
      <c r="O39" s="15">
        <v>24</v>
      </c>
      <c r="P39" s="2">
        <f t="shared" si="4"/>
        <v>50.6</v>
      </c>
      <c r="W39" s="2" t="e">
        <v>#N/A</v>
      </c>
      <c r="X39" s="2" t="e">
        <v>#N/A</v>
      </c>
      <c r="Y39" s="2" t="e">
        <v>#N/A</v>
      </c>
      <c r="AA39" s="2">
        <v>50.4</v>
      </c>
      <c r="AB39" s="2">
        <v>50.4</v>
      </c>
      <c r="AC39" s="2">
        <v>50.6</v>
      </c>
    </row>
    <row r="40" spans="1:37" ht="16.5" x14ac:dyDescent="0.25">
      <c r="A40" s="15">
        <v>20170220</v>
      </c>
      <c r="B40" s="15" t="s">
        <v>293</v>
      </c>
      <c r="C40" s="15" t="s">
        <v>367</v>
      </c>
      <c r="D40" s="15" t="s">
        <v>255</v>
      </c>
      <c r="E40" s="15" t="s">
        <v>251</v>
      </c>
      <c r="F40" s="68" t="s">
        <v>259</v>
      </c>
      <c r="G40" s="15" t="str">
        <f>LEFT(F40, 3)</f>
        <v>CEF</v>
      </c>
      <c r="H40" s="15" t="s">
        <v>252</v>
      </c>
      <c r="I40" s="32">
        <v>1</v>
      </c>
      <c r="J40" s="32">
        <v>0</v>
      </c>
      <c r="K40" s="15">
        <v>1</v>
      </c>
      <c r="L40" s="15">
        <v>101200</v>
      </c>
      <c r="M40" s="15" t="s">
        <v>257</v>
      </c>
      <c r="N40" s="15">
        <v>2</v>
      </c>
      <c r="O40" s="15">
        <v>12</v>
      </c>
      <c r="P40" s="2">
        <f t="shared" si="4"/>
        <v>50.6</v>
      </c>
      <c r="W40" s="2" t="e">
        <v>#N/A</v>
      </c>
      <c r="X40" s="2" t="e">
        <v>#N/A</v>
      </c>
      <c r="Y40" s="2" t="e">
        <v>#N/A</v>
      </c>
      <c r="AA40" s="2">
        <v>50.4</v>
      </c>
      <c r="AB40" s="2">
        <v>50.4</v>
      </c>
      <c r="AC40" s="2">
        <v>50.6</v>
      </c>
    </row>
    <row r="41" spans="1:37" ht="16.5" x14ac:dyDescent="0.25">
      <c r="A41" s="15">
        <v>20170220</v>
      </c>
      <c r="B41" s="15" t="s">
        <v>294</v>
      </c>
      <c r="C41" s="15" t="s">
        <v>367</v>
      </c>
      <c r="D41" s="15" t="s">
        <v>255</v>
      </c>
      <c r="E41" s="15" t="s">
        <v>251</v>
      </c>
      <c r="F41" s="68" t="s">
        <v>268</v>
      </c>
      <c r="G41" s="15" t="str">
        <f>LEFT(F41, 3)</f>
        <v>CNF</v>
      </c>
      <c r="H41" s="15" t="s">
        <v>252</v>
      </c>
      <c r="I41" s="32">
        <v>10</v>
      </c>
      <c r="J41" s="32">
        <v>0</v>
      </c>
      <c r="K41" s="15">
        <v>10</v>
      </c>
      <c r="L41" s="15">
        <v>373000</v>
      </c>
      <c r="M41" s="15" t="s">
        <v>257</v>
      </c>
      <c r="N41" s="15">
        <v>10</v>
      </c>
      <c r="O41" s="15">
        <v>120</v>
      </c>
      <c r="P41" s="2">
        <f t="shared" si="4"/>
        <v>18.649999999999999</v>
      </c>
      <c r="W41" s="2" t="e">
        <v>#N/A</v>
      </c>
      <c r="X41" s="2" t="e">
        <v>#N/A</v>
      </c>
      <c r="Y41" s="2" t="e">
        <v>#N/A</v>
      </c>
      <c r="AA41" s="2">
        <v>18.600000000000001</v>
      </c>
      <c r="AB41" s="2">
        <v>18.55</v>
      </c>
      <c r="AC41" s="2">
        <v>18.649999999999999</v>
      </c>
    </row>
    <row r="42" spans="1:37" ht="16.5" x14ac:dyDescent="0.25">
      <c r="A42" s="15">
        <v>20170220</v>
      </c>
      <c r="B42" s="15" t="s">
        <v>295</v>
      </c>
      <c r="C42" s="15" t="s">
        <v>367</v>
      </c>
      <c r="D42" s="15" t="s">
        <v>255</v>
      </c>
      <c r="E42" s="15" t="s">
        <v>251</v>
      </c>
      <c r="F42" s="68" t="s">
        <v>268</v>
      </c>
      <c r="G42" s="15" t="str">
        <f>LEFT(F42, 3)</f>
        <v>CNF</v>
      </c>
      <c r="H42" s="15" t="s">
        <v>252</v>
      </c>
      <c r="I42" s="32">
        <v>10</v>
      </c>
      <c r="J42" s="32">
        <v>0</v>
      </c>
      <c r="K42" s="15">
        <v>10</v>
      </c>
      <c r="L42" s="15">
        <v>373000</v>
      </c>
      <c r="M42" s="15" t="s">
        <v>257</v>
      </c>
      <c r="N42" s="15">
        <v>10</v>
      </c>
      <c r="O42" s="15">
        <v>120</v>
      </c>
      <c r="P42" s="2">
        <f t="shared" si="4"/>
        <v>18.649999999999999</v>
      </c>
      <c r="W42" s="2" t="e">
        <v>#N/A</v>
      </c>
      <c r="X42" s="2" t="e">
        <v>#N/A</v>
      </c>
      <c r="Y42" s="2" t="e">
        <v>#N/A</v>
      </c>
      <c r="AA42" s="2">
        <v>18.600000000000001</v>
      </c>
      <c r="AB42" s="2">
        <v>18.55</v>
      </c>
      <c r="AC42" s="2">
        <v>18.649999999999999</v>
      </c>
    </row>
    <row r="43" spans="1:37" ht="16.5" x14ac:dyDescent="0.25">
      <c r="A43" s="15">
        <v>20170220</v>
      </c>
      <c r="B43" s="15" t="s">
        <v>296</v>
      </c>
      <c r="C43" s="15" t="s">
        <v>367</v>
      </c>
      <c r="D43" s="15" t="s">
        <v>255</v>
      </c>
      <c r="E43" s="15" t="s">
        <v>251</v>
      </c>
      <c r="F43" s="68" t="s">
        <v>268</v>
      </c>
      <c r="G43" s="15" t="str">
        <f>LEFT(F43, 3)</f>
        <v>CNF</v>
      </c>
      <c r="H43" s="15" t="s">
        <v>252</v>
      </c>
      <c r="I43" s="32">
        <v>4</v>
      </c>
      <c r="J43" s="32">
        <v>0</v>
      </c>
      <c r="K43" s="15">
        <v>4</v>
      </c>
      <c r="L43" s="15">
        <v>149200</v>
      </c>
      <c r="M43" s="15" t="s">
        <v>257</v>
      </c>
      <c r="N43" s="15">
        <v>4</v>
      </c>
      <c r="O43" s="15">
        <v>48</v>
      </c>
      <c r="P43" s="2">
        <f t="shared" si="4"/>
        <v>18.649999999999999</v>
      </c>
      <c r="W43" s="2" t="e">
        <v>#N/A</v>
      </c>
      <c r="X43" s="2" t="e">
        <v>#N/A</v>
      </c>
      <c r="Y43" s="2" t="e">
        <v>#N/A</v>
      </c>
      <c r="AA43" s="2">
        <v>18.600000000000001</v>
      </c>
      <c r="AB43" s="2">
        <v>18.55</v>
      </c>
      <c r="AC43" s="2">
        <v>18.649999999999999</v>
      </c>
    </row>
    <row r="44" spans="1:37" ht="16.5" x14ac:dyDescent="0.25">
      <c r="A44" s="15">
        <v>20170220</v>
      </c>
      <c r="B44" s="15" t="s">
        <v>297</v>
      </c>
      <c r="C44" s="15" t="s">
        <v>367</v>
      </c>
      <c r="D44" s="15" t="s">
        <v>255</v>
      </c>
      <c r="E44" s="15" t="s">
        <v>251</v>
      </c>
      <c r="F44" s="68" t="s">
        <v>265</v>
      </c>
      <c r="G44" s="15" t="str">
        <f>LEFT(F44, 3)</f>
        <v>CLF</v>
      </c>
      <c r="H44" s="15" t="s">
        <v>252</v>
      </c>
      <c r="I44" s="32">
        <v>10</v>
      </c>
      <c r="J44" s="32">
        <v>0</v>
      </c>
      <c r="K44" s="15">
        <v>10</v>
      </c>
      <c r="L44" s="15">
        <v>476000</v>
      </c>
      <c r="M44" s="15" t="s">
        <v>257</v>
      </c>
      <c r="N44" s="15">
        <v>10</v>
      </c>
      <c r="O44" s="15">
        <v>120</v>
      </c>
      <c r="P44" s="2">
        <f t="shared" si="4"/>
        <v>23.8</v>
      </c>
      <c r="W44" s="2" t="e">
        <v>#N/A</v>
      </c>
      <c r="X44" s="2" t="e">
        <v>#N/A</v>
      </c>
      <c r="Y44" s="2" t="e">
        <v>#N/A</v>
      </c>
      <c r="AA44" s="2">
        <v>23.75</v>
      </c>
      <c r="AB44" s="2">
        <v>23.7</v>
      </c>
      <c r="AC44" s="2">
        <v>23.8</v>
      </c>
    </row>
    <row r="45" spans="1:37" ht="16.5" x14ac:dyDescent="0.25">
      <c r="A45" s="15">
        <v>20170220</v>
      </c>
      <c r="B45" s="15" t="s">
        <v>298</v>
      </c>
      <c r="C45" s="15" t="s">
        <v>367</v>
      </c>
      <c r="D45" s="15" t="s">
        <v>255</v>
      </c>
      <c r="E45" s="15" t="s">
        <v>251</v>
      </c>
      <c r="F45" s="68" t="s">
        <v>265</v>
      </c>
      <c r="G45" s="15" t="str">
        <f>LEFT(F45, 3)</f>
        <v>CLF</v>
      </c>
      <c r="H45" s="15" t="s">
        <v>252</v>
      </c>
      <c r="I45" s="32">
        <v>7</v>
      </c>
      <c r="J45" s="32">
        <v>0</v>
      </c>
      <c r="K45" s="15">
        <v>7</v>
      </c>
      <c r="L45" s="15">
        <v>333200</v>
      </c>
      <c r="M45" s="15" t="s">
        <v>257</v>
      </c>
      <c r="N45" s="15">
        <v>7</v>
      </c>
      <c r="O45" s="15">
        <v>84</v>
      </c>
      <c r="P45" s="2">
        <f t="shared" si="4"/>
        <v>23.8</v>
      </c>
      <c r="W45" s="2" t="e">
        <v>#N/A</v>
      </c>
      <c r="X45" s="2" t="e">
        <v>#N/A</v>
      </c>
      <c r="Y45" s="2" t="e">
        <v>#N/A</v>
      </c>
      <c r="AA45" s="2">
        <v>23.75</v>
      </c>
      <c r="AB45" s="2">
        <v>23.7</v>
      </c>
      <c r="AC45" s="2">
        <v>23.8</v>
      </c>
    </row>
    <row r="46" spans="1:37" ht="16.5" x14ac:dyDescent="0.25">
      <c r="A46" s="15">
        <v>20170220</v>
      </c>
      <c r="B46" s="15" t="s">
        <v>299</v>
      </c>
      <c r="C46" s="15" t="s">
        <v>367</v>
      </c>
      <c r="D46" s="15" t="s">
        <v>255</v>
      </c>
      <c r="E46" s="15" t="s">
        <v>251</v>
      </c>
      <c r="F46" s="68" t="s">
        <v>270</v>
      </c>
      <c r="G46" s="15" t="str">
        <f>LEFT(F46, 3)</f>
        <v>DPF</v>
      </c>
      <c r="H46" s="15" t="s">
        <v>252</v>
      </c>
      <c r="I46" s="32">
        <v>10</v>
      </c>
      <c r="J46" s="32">
        <v>0</v>
      </c>
      <c r="K46" s="15">
        <v>10</v>
      </c>
      <c r="L46" s="15">
        <v>364000</v>
      </c>
      <c r="M46" s="15" t="s">
        <v>257</v>
      </c>
      <c r="N46" s="15">
        <v>10</v>
      </c>
      <c r="O46" s="15">
        <v>120</v>
      </c>
      <c r="P46" s="2">
        <f t="shared" si="4"/>
        <v>18.2</v>
      </c>
      <c r="W46" s="2" t="e">
        <v>#N/A</v>
      </c>
      <c r="X46" s="2" t="e">
        <v>#N/A</v>
      </c>
      <c r="Y46" s="2" t="e">
        <v>#N/A</v>
      </c>
      <c r="AA46" s="2">
        <v>18.2</v>
      </c>
      <c r="AB46" s="2">
        <v>18.149999999999999</v>
      </c>
      <c r="AC46" s="2">
        <v>18.2</v>
      </c>
    </row>
    <row r="47" spans="1:37" ht="16.5" x14ac:dyDescent="0.25">
      <c r="A47" s="15">
        <v>20170220</v>
      </c>
      <c r="B47" s="15" t="s">
        <v>300</v>
      </c>
      <c r="C47" s="15" t="s">
        <v>367</v>
      </c>
      <c r="D47" s="15" t="s">
        <v>255</v>
      </c>
      <c r="E47" s="15" t="s">
        <v>251</v>
      </c>
      <c r="F47" s="68" t="s">
        <v>270</v>
      </c>
      <c r="G47" s="15" t="str">
        <f>LEFT(F47, 3)</f>
        <v>DPF</v>
      </c>
      <c r="H47" s="15" t="s">
        <v>252</v>
      </c>
      <c r="I47" s="32">
        <v>5</v>
      </c>
      <c r="J47" s="32">
        <v>0</v>
      </c>
      <c r="K47" s="15">
        <v>5</v>
      </c>
      <c r="L47" s="15">
        <v>182500</v>
      </c>
      <c r="M47" s="15" t="s">
        <v>257</v>
      </c>
      <c r="N47" s="15">
        <v>5</v>
      </c>
      <c r="O47" s="15">
        <v>60</v>
      </c>
      <c r="P47" s="2">
        <f t="shared" si="4"/>
        <v>18.25</v>
      </c>
      <c r="W47" s="2" t="e">
        <v>#N/A</v>
      </c>
      <c r="X47" s="2" t="e">
        <v>#N/A</v>
      </c>
      <c r="Y47" s="2" t="e">
        <v>#N/A</v>
      </c>
      <c r="AA47" s="2">
        <v>18.2</v>
      </c>
      <c r="AB47" s="2">
        <v>18.149999999999999</v>
      </c>
      <c r="AC47" s="2">
        <v>18.2</v>
      </c>
    </row>
    <row r="48" spans="1:37" ht="16.5" x14ac:dyDescent="0.25">
      <c r="A48" s="15">
        <v>20170220</v>
      </c>
      <c r="B48" s="15" t="s">
        <v>301</v>
      </c>
      <c r="C48" s="15" t="s">
        <v>367</v>
      </c>
      <c r="D48" s="15" t="s">
        <v>250</v>
      </c>
      <c r="E48" s="15" t="s">
        <v>251</v>
      </c>
      <c r="F48" s="68" t="s">
        <v>19</v>
      </c>
      <c r="G48" s="15" t="str">
        <f>LEFT(F48, 3)</f>
        <v>288</v>
      </c>
      <c r="H48" s="15" t="s">
        <v>252</v>
      </c>
      <c r="I48" s="32">
        <v>5000</v>
      </c>
      <c r="J48" s="32">
        <v>0</v>
      </c>
      <c r="K48" s="15">
        <v>5000</v>
      </c>
      <c r="L48" s="15">
        <v>85000</v>
      </c>
      <c r="M48" s="15" t="s">
        <v>253</v>
      </c>
      <c r="N48" s="15">
        <v>0</v>
      </c>
      <c r="O48" s="15">
        <v>0</v>
      </c>
      <c r="P48" s="2">
        <f t="shared" si="0"/>
        <v>17</v>
      </c>
      <c r="W48" s="2">
        <v>16.95</v>
      </c>
      <c r="X48" s="2">
        <v>16.95</v>
      </c>
      <c r="Y48" s="2">
        <v>17</v>
      </c>
      <c r="AA48" s="2" t="e">
        <v>#N/A</v>
      </c>
      <c r="AB48" s="2" t="e">
        <v>#N/A</v>
      </c>
      <c r="AC48" s="2" t="e">
        <v>#N/A</v>
      </c>
    </row>
    <row r="49" spans="1:29" ht="16.5" x14ac:dyDescent="0.25">
      <c r="A49" s="15">
        <v>20170220</v>
      </c>
      <c r="B49" s="15" t="s">
        <v>301</v>
      </c>
      <c r="C49" s="15" t="s">
        <v>367</v>
      </c>
      <c r="D49" s="15" t="s">
        <v>250</v>
      </c>
      <c r="E49" s="15" t="s">
        <v>251</v>
      </c>
      <c r="F49" s="68" t="s">
        <v>19</v>
      </c>
      <c r="G49" s="15" t="str">
        <f>LEFT(F49, 3)</f>
        <v>288</v>
      </c>
      <c r="H49" s="15" t="s">
        <v>252</v>
      </c>
      <c r="I49" s="32">
        <v>3000</v>
      </c>
      <c r="J49" s="32">
        <v>0</v>
      </c>
      <c r="K49" s="15">
        <v>3000</v>
      </c>
      <c r="L49" s="15">
        <v>51000</v>
      </c>
      <c r="M49" s="15" t="s">
        <v>253</v>
      </c>
      <c r="N49" s="15">
        <v>0</v>
      </c>
      <c r="O49" s="15">
        <v>0</v>
      </c>
      <c r="P49" s="2">
        <f t="shared" si="0"/>
        <v>17</v>
      </c>
      <c r="W49" s="2">
        <v>16.95</v>
      </c>
      <c r="X49" s="2">
        <v>16.95</v>
      </c>
      <c r="Y49" s="2">
        <v>17</v>
      </c>
      <c r="AA49" s="2" t="e">
        <v>#N/A</v>
      </c>
      <c r="AB49" s="2" t="e">
        <v>#N/A</v>
      </c>
      <c r="AC49" s="2" t="e">
        <v>#N/A</v>
      </c>
    </row>
    <row r="50" spans="1:29" ht="16.5" x14ac:dyDescent="0.25">
      <c r="A50" s="15">
        <v>20170220</v>
      </c>
      <c r="B50" s="15" t="s">
        <v>301</v>
      </c>
      <c r="C50" s="15" t="s">
        <v>367</v>
      </c>
      <c r="D50" s="15" t="s">
        <v>250</v>
      </c>
      <c r="E50" s="15" t="s">
        <v>251</v>
      </c>
      <c r="F50" s="68" t="s">
        <v>19</v>
      </c>
      <c r="G50" s="15" t="str">
        <f>LEFT(F50, 3)</f>
        <v>288</v>
      </c>
      <c r="H50" s="15" t="s">
        <v>252</v>
      </c>
      <c r="I50" s="32">
        <v>2000</v>
      </c>
      <c r="J50" s="32">
        <v>0</v>
      </c>
      <c r="K50" s="15">
        <v>2000</v>
      </c>
      <c r="L50" s="15">
        <v>34000</v>
      </c>
      <c r="M50" s="15" t="s">
        <v>253</v>
      </c>
      <c r="N50" s="15">
        <v>0</v>
      </c>
      <c r="O50" s="15">
        <v>0</v>
      </c>
      <c r="P50" s="2">
        <f t="shared" si="0"/>
        <v>17</v>
      </c>
      <c r="W50" s="2">
        <v>16.95</v>
      </c>
      <c r="X50" s="2">
        <v>16.95</v>
      </c>
      <c r="Y50" s="2">
        <v>17</v>
      </c>
      <c r="AA50" s="2" t="e">
        <v>#N/A</v>
      </c>
      <c r="AB50" s="2" t="e">
        <v>#N/A</v>
      </c>
      <c r="AC50" s="2" t="e">
        <v>#N/A</v>
      </c>
    </row>
    <row r="51" spans="1:29" ht="16.5" x14ac:dyDescent="0.25">
      <c r="A51" s="15">
        <v>20170220</v>
      </c>
      <c r="B51" s="15" t="s">
        <v>301</v>
      </c>
      <c r="C51" s="15" t="s">
        <v>367</v>
      </c>
      <c r="D51" s="15" t="s">
        <v>250</v>
      </c>
      <c r="E51" s="15" t="s">
        <v>251</v>
      </c>
      <c r="F51" s="68" t="s">
        <v>19</v>
      </c>
      <c r="G51" s="15" t="str">
        <f>LEFT(F51, 3)</f>
        <v>288</v>
      </c>
      <c r="H51" s="15" t="s">
        <v>252</v>
      </c>
      <c r="I51" s="32">
        <v>2000</v>
      </c>
      <c r="J51" s="32">
        <v>0</v>
      </c>
      <c r="K51" s="15">
        <v>2000</v>
      </c>
      <c r="L51" s="15">
        <v>34000</v>
      </c>
      <c r="M51" s="15" t="s">
        <v>253</v>
      </c>
      <c r="N51" s="15">
        <v>0</v>
      </c>
      <c r="O51" s="15">
        <v>0</v>
      </c>
      <c r="P51" s="2">
        <f t="shared" si="0"/>
        <v>17</v>
      </c>
      <c r="W51" s="2">
        <v>16.95</v>
      </c>
      <c r="X51" s="2">
        <v>16.95</v>
      </c>
      <c r="Y51" s="2">
        <v>17</v>
      </c>
      <c r="AA51" s="2" t="e">
        <v>#N/A</v>
      </c>
      <c r="AB51" s="2" t="e">
        <v>#N/A</v>
      </c>
      <c r="AC51" s="2" t="e">
        <v>#N/A</v>
      </c>
    </row>
    <row r="52" spans="1:29" ht="16.5" x14ac:dyDescent="0.25">
      <c r="A52" s="15">
        <v>20170220</v>
      </c>
      <c r="B52" s="15" t="s">
        <v>301</v>
      </c>
      <c r="C52" s="15" t="s">
        <v>367</v>
      </c>
      <c r="D52" s="15" t="s">
        <v>250</v>
      </c>
      <c r="E52" s="15" t="s">
        <v>251</v>
      </c>
      <c r="F52" s="68" t="s">
        <v>19</v>
      </c>
      <c r="G52" s="15" t="str">
        <f>LEFT(F52, 3)</f>
        <v>288</v>
      </c>
      <c r="H52" s="15" t="s">
        <v>252</v>
      </c>
      <c r="I52" s="32">
        <v>2000</v>
      </c>
      <c r="J52" s="32">
        <v>0</v>
      </c>
      <c r="K52" s="15">
        <v>2000</v>
      </c>
      <c r="L52" s="15">
        <v>34000</v>
      </c>
      <c r="M52" s="15" t="s">
        <v>253</v>
      </c>
      <c r="N52" s="15">
        <v>0</v>
      </c>
      <c r="O52" s="15">
        <v>0</v>
      </c>
      <c r="P52" s="2">
        <f t="shared" si="0"/>
        <v>17</v>
      </c>
      <c r="W52" s="2">
        <v>16.95</v>
      </c>
      <c r="X52" s="2">
        <v>16.95</v>
      </c>
      <c r="Y52" s="2">
        <v>17</v>
      </c>
      <c r="AA52" s="2" t="e">
        <v>#N/A</v>
      </c>
      <c r="AB52" s="2" t="e">
        <v>#N/A</v>
      </c>
      <c r="AC52" s="2" t="e">
        <v>#N/A</v>
      </c>
    </row>
    <row r="53" spans="1:29" ht="16.5" x14ac:dyDescent="0.25">
      <c r="A53" s="15">
        <v>20170220</v>
      </c>
      <c r="B53" s="15" t="s">
        <v>301</v>
      </c>
      <c r="C53" s="15" t="s">
        <v>367</v>
      </c>
      <c r="D53" s="15" t="s">
        <v>250</v>
      </c>
      <c r="E53" s="15" t="s">
        <v>251</v>
      </c>
      <c r="F53" s="68" t="s">
        <v>19</v>
      </c>
      <c r="G53" s="15" t="str">
        <f>LEFT(F53, 3)</f>
        <v>288</v>
      </c>
      <c r="H53" s="15" t="s">
        <v>252</v>
      </c>
      <c r="I53" s="32">
        <v>8000</v>
      </c>
      <c r="J53" s="32">
        <v>0</v>
      </c>
      <c r="K53" s="15">
        <v>8000</v>
      </c>
      <c r="L53" s="15">
        <v>136000</v>
      </c>
      <c r="M53" s="15" t="s">
        <v>253</v>
      </c>
      <c r="N53" s="15">
        <v>0</v>
      </c>
      <c r="O53" s="15">
        <v>0</v>
      </c>
      <c r="P53" s="2">
        <f t="shared" si="0"/>
        <v>17</v>
      </c>
      <c r="W53" s="2">
        <v>16.95</v>
      </c>
      <c r="X53" s="2">
        <v>16.95</v>
      </c>
      <c r="Y53" s="2">
        <v>17</v>
      </c>
      <c r="AA53" s="2" t="e">
        <v>#N/A</v>
      </c>
      <c r="AB53" s="2" t="e">
        <v>#N/A</v>
      </c>
      <c r="AC53" s="2" t="e">
        <v>#N/A</v>
      </c>
    </row>
    <row r="54" spans="1:29" ht="16.5" x14ac:dyDescent="0.25">
      <c r="A54" s="15">
        <v>20170220</v>
      </c>
      <c r="B54" s="15" t="s">
        <v>301</v>
      </c>
      <c r="C54" s="15" t="s">
        <v>367</v>
      </c>
      <c r="D54" s="15" t="s">
        <v>250</v>
      </c>
      <c r="E54" s="15" t="s">
        <v>251</v>
      </c>
      <c r="F54" s="68" t="s">
        <v>19</v>
      </c>
      <c r="G54" s="15" t="str">
        <f>LEFT(F54, 3)</f>
        <v>288</v>
      </c>
      <c r="H54" s="15" t="s">
        <v>252</v>
      </c>
      <c r="I54" s="32">
        <v>5000</v>
      </c>
      <c r="J54" s="32">
        <v>0</v>
      </c>
      <c r="K54" s="15">
        <v>5000</v>
      </c>
      <c r="L54" s="15">
        <v>85000</v>
      </c>
      <c r="M54" s="15" t="s">
        <v>253</v>
      </c>
      <c r="N54" s="15">
        <v>0</v>
      </c>
      <c r="O54" s="15">
        <v>0</v>
      </c>
      <c r="P54" s="2">
        <f t="shared" si="0"/>
        <v>17</v>
      </c>
      <c r="W54" s="2">
        <v>16.95</v>
      </c>
      <c r="X54" s="2">
        <v>16.95</v>
      </c>
      <c r="Y54" s="2">
        <v>17</v>
      </c>
      <c r="AA54" s="2" t="e">
        <v>#N/A</v>
      </c>
      <c r="AB54" s="2" t="e">
        <v>#N/A</v>
      </c>
      <c r="AC54" s="2" t="e">
        <v>#N/A</v>
      </c>
    </row>
    <row r="55" spans="1:29" ht="16.5" x14ac:dyDescent="0.25">
      <c r="A55" s="15">
        <v>20170220</v>
      </c>
      <c r="B55" s="15" t="s">
        <v>302</v>
      </c>
      <c r="C55" s="15" t="s">
        <v>367</v>
      </c>
      <c r="D55" s="15" t="s">
        <v>255</v>
      </c>
      <c r="E55" s="15" t="s">
        <v>251</v>
      </c>
      <c r="F55" s="68" t="s">
        <v>272</v>
      </c>
      <c r="G55" s="15" t="str">
        <f>LEFT(F55, 3)</f>
        <v>LOF</v>
      </c>
      <c r="H55" s="15" t="s">
        <v>252</v>
      </c>
      <c r="I55" s="32">
        <v>5</v>
      </c>
      <c r="J55" s="32">
        <v>0</v>
      </c>
      <c r="K55" s="15">
        <v>5</v>
      </c>
      <c r="L55" s="15">
        <v>149500</v>
      </c>
      <c r="M55" s="15" t="s">
        <v>257</v>
      </c>
      <c r="N55" s="15">
        <v>5</v>
      </c>
      <c r="O55" s="15">
        <v>60</v>
      </c>
      <c r="P55" s="2">
        <f>L55/K55/2000</f>
        <v>14.95</v>
      </c>
      <c r="W55" s="2" t="e">
        <v>#N/A</v>
      </c>
      <c r="X55" s="2" t="e">
        <v>#N/A</v>
      </c>
      <c r="Y55" s="2" t="e">
        <v>#N/A</v>
      </c>
      <c r="AA55" s="2">
        <v>14.9</v>
      </c>
      <c r="AB55" s="2">
        <v>14.85</v>
      </c>
      <c r="AC55" s="2">
        <v>14.95</v>
      </c>
    </row>
    <row r="56" spans="1:29" ht="16.5" x14ac:dyDescent="0.25">
      <c r="A56" s="15">
        <v>20170220</v>
      </c>
      <c r="B56" s="15" t="s">
        <v>303</v>
      </c>
      <c r="C56" s="15" t="s">
        <v>367</v>
      </c>
      <c r="D56" s="15" t="s">
        <v>255</v>
      </c>
      <c r="E56" s="15" t="s">
        <v>251</v>
      </c>
      <c r="F56" s="68" t="s">
        <v>272</v>
      </c>
      <c r="G56" s="15" t="str">
        <f>LEFT(F56, 3)</f>
        <v>LOF</v>
      </c>
      <c r="H56" s="15" t="s">
        <v>252</v>
      </c>
      <c r="I56" s="32">
        <v>5</v>
      </c>
      <c r="J56" s="32">
        <v>0</v>
      </c>
      <c r="K56" s="15">
        <v>5</v>
      </c>
      <c r="L56" s="15">
        <v>149500</v>
      </c>
      <c r="M56" s="15" t="s">
        <v>257</v>
      </c>
      <c r="N56" s="15">
        <v>5</v>
      </c>
      <c r="O56" s="15">
        <v>60</v>
      </c>
      <c r="P56" s="2">
        <f t="shared" ref="P56:P58" si="5">L56/K56/2000</f>
        <v>14.95</v>
      </c>
      <c r="W56" s="2" t="e">
        <v>#N/A</v>
      </c>
      <c r="X56" s="2" t="e">
        <v>#N/A</v>
      </c>
      <c r="Y56" s="2" t="e">
        <v>#N/A</v>
      </c>
      <c r="AA56" s="2">
        <v>14.9</v>
      </c>
      <c r="AB56" s="2">
        <v>14.85</v>
      </c>
      <c r="AC56" s="2">
        <v>14.95</v>
      </c>
    </row>
    <row r="57" spans="1:29" ht="16.5" x14ac:dyDescent="0.25">
      <c r="A57" s="15">
        <v>20170220</v>
      </c>
      <c r="B57" s="15" t="s">
        <v>304</v>
      </c>
      <c r="C57" s="15" t="s">
        <v>367</v>
      </c>
      <c r="D57" s="15" t="s">
        <v>255</v>
      </c>
      <c r="E57" s="15" t="s">
        <v>251</v>
      </c>
      <c r="F57" s="68" t="s">
        <v>272</v>
      </c>
      <c r="G57" s="15" t="str">
        <f>LEFT(F57, 3)</f>
        <v>LOF</v>
      </c>
      <c r="H57" s="15" t="s">
        <v>252</v>
      </c>
      <c r="I57" s="32">
        <v>5</v>
      </c>
      <c r="J57" s="32">
        <v>0</v>
      </c>
      <c r="K57" s="15">
        <v>5</v>
      </c>
      <c r="L57" s="15">
        <v>149500</v>
      </c>
      <c r="M57" s="15" t="s">
        <v>257</v>
      </c>
      <c r="N57" s="15">
        <v>5</v>
      </c>
      <c r="O57" s="15">
        <v>60</v>
      </c>
      <c r="P57" s="2">
        <f t="shared" si="5"/>
        <v>14.95</v>
      </c>
      <c r="W57" s="2" t="e">
        <v>#N/A</v>
      </c>
      <c r="X57" s="2" t="e">
        <v>#N/A</v>
      </c>
      <c r="Y57" s="2" t="e">
        <v>#N/A</v>
      </c>
      <c r="AA57" s="2">
        <v>14.9</v>
      </c>
      <c r="AB57" s="2">
        <v>14.85</v>
      </c>
      <c r="AC57" s="2">
        <v>14.95</v>
      </c>
    </row>
    <row r="58" spans="1:29" ht="16.5" x14ac:dyDescent="0.25">
      <c r="A58" s="15">
        <v>20170220</v>
      </c>
      <c r="B58" s="15" t="s">
        <v>305</v>
      </c>
      <c r="C58" s="15" t="s">
        <v>367</v>
      </c>
      <c r="D58" s="15" t="s">
        <v>255</v>
      </c>
      <c r="E58" s="15" t="s">
        <v>251</v>
      </c>
      <c r="F58" s="68" t="s">
        <v>272</v>
      </c>
      <c r="G58" s="15" t="str">
        <f>LEFT(F58, 3)</f>
        <v>LOF</v>
      </c>
      <c r="H58" s="15" t="s">
        <v>252</v>
      </c>
      <c r="I58" s="32">
        <v>1</v>
      </c>
      <c r="J58" s="32">
        <v>0</v>
      </c>
      <c r="K58" s="15">
        <v>1</v>
      </c>
      <c r="L58" s="15">
        <v>29900</v>
      </c>
      <c r="M58" s="15" t="s">
        <v>257</v>
      </c>
      <c r="N58" s="15">
        <v>1</v>
      </c>
      <c r="O58" s="15">
        <v>12</v>
      </c>
      <c r="P58" s="2">
        <f t="shared" si="5"/>
        <v>14.95</v>
      </c>
      <c r="W58" s="2" t="e">
        <v>#N/A</v>
      </c>
      <c r="X58" s="2" t="e">
        <v>#N/A</v>
      </c>
      <c r="Y58" s="2" t="e">
        <v>#N/A</v>
      </c>
      <c r="AA58" s="2">
        <v>14.9</v>
      </c>
      <c r="AB58" s="2">
        <v>14.85</v>
      </c>
      <c r="AC58" s="2">
        <v>14.95</v>
      </c>
    </row>
    <row r="59" spans="1:29" ht="16.5" x14ac:dyDescent="0.25">
      <c r="A59" s="15">
        <v>20170220</v>
      </c>
      <c r="B59" s="15" t="s">
        <v>306</v>
      </c>
      <c r="C59" s="15" t="s">
        <v>367</v>
      </c>
      <c r="D59" s="15" t="s">
        <v>250</v>
      </c>
      <c r="E59" s="15" t="s">
        <v>251</v>
      </c>
      <c r="F59" s="68" t="s">
        <v>23</v>
      </c>
      <c r="G59" s="15" t="str">
        <f>LEFT(F59, 3)</f>
        <v>288</v>
      </c>
      <c r="H59" s="15" t="s">
        <v>252</v>
      </c>
      <c r="I59" s="32">
        <v>3000</v>
      </c>
      <c r="J59" s="32">
        <v>0</v>
      </c>
      <c r="K59" s="15">
        <v>3000</v>
      </c>
      <c r="L59" s="15">
        <v>56550</v>
      </c>
      <c r="M59" s="15" t="s">
        <v>253</v>
      </c>
      <c r="N59" s="15">
        <v>0</v>
      </c>
      <c r="O59" s="15">
        <v>0</v>
      </c>
      <c r="P59" s="2">
        <f t="shared" si="0"/>
        <v>18.850000000000001</v>
      </c>
      <c r="W59" s="2">
        <v>18.8</v>
      </c>
      <c r="X59" s="2">
        <v>18.8</v>
      </c>
      <c r="Y59" s="2">
        <v>18.850000000000001</v>
      </c>
      <c r="AA59" s="2" t="e">
        <v>#N/A</v>
      </c>
      <c r="AB59" s="2" t="e">
        <v>#N/A</v>
      </c>
      <c r="AC59" s="2" t="e">
        <v>#N/A</v>
      </c>
    </row>
    <row r="60" spans="1:29" ht="16.5" x14ac:dyDescent="0.25">
      <c r="A60" s="15">
        <v>20170220</v>
      </c>
      <c r="B60" s="15" t="s">
        <v>306</v>
      </c>
      <c r="C60" s="15" t="s">
        <v>367</v>
      </c>
      <c r="D60" s="15" t="s">
        <v>250</v>
      </c>
      <c r="E60" s="15" t="s">
        <v>251</v>
      </c>
      <c r="F60" s="68" t="s">
        <v>23</v>
      </c>
      <c r="G60" s="15" t="str">
        <f>LEFT(F60, 3)</f>
        <v>288</v>
      </c>
      <c r="H60" s="15" t="s">
        <v>252</v>
      </c>
      <c r="I60" s="32">
        <v>6000</v>
      </c>
      <c r="J60" s="32">
        <v>0</v>
      </c>
      <c r="K60" s="15">
        <v>6000</v>
      </c>
      <c r="L60" s="15">
        <v>113100</v>
      </c>
      <c r="M60" s="15" t="s">
        <v>253</v>
      </c>
      <c r="N60" s="15">
        <v>0</v>
      </c>
      <c r="O60" s="15">
        <v>0</v>
      </c>
      <c r="P60" s="2">
        <f t="shared" si="0"/>
        <v>18.850000000000001</v>
      </c>
      <c r="W60" s="2">
        <v>18.8</v>
      </c>
      <c r="X60" s="2">
        <v>18.8</v>
      </c>
      <c r="Y60" s="2">
        <v>18.850000000000001</v>
      </c>
      <c r="AA60" s="2" t="e">
        <v>#N/A</v>
      </c>
      <c r="AB60" s="2" t="e">
        <v>#N/A</v>
      </c>
      <c r="AC60" s="2" t="e">
        <v>#N/A</v>
      </c>
    </row>
    <row r="61" spans="1:29" ht="16.5" x14ac:dyDescent="0.25">
      <c r="A61" s="15">
        <v>20170220</v>
      </c>
      <c r="B61" s="15" t="s">
        <v>306</v>
      </c>
      <c r="C61" s="15" t="s">
        <v>367</v>
      </c>
      <c r="D61" s="15" t="s">
        <v>250</v>
      </c>
      <c r="E61" s="15" t="s">
        <v>251</v>
      </c>
      <c r="F61" s="68" t="s">
        <v>23</v>
      </c>
      <c r="G61" s="15" t="str">
        <f>LEFT(F61, 3)</f>
        <v>288</v>
      </c>
      <c r="H61" s="15" t="s">
        <v>252</v>
      </c>
      <c r="I61" s="32">
        <v>2000</v>
      </c>
      <c r="J61" s="32">
        <v>0</v>
      </c>
      <c r="K61" s="15">
        <v>2000</v>
      </c>
      <c r="L61" s="15">
        <v>37700</v>
      </c>
      <c r="M61" s="15" t="s">
        <v>253</v>
      </c>
      <c r="N61" s="15">
        <v>0</v>
      </c>
      <c r="O61" s="15">
        <v>0</v>
      </c>
      <c r="P61" s="2">
        <f t="shared" si="0"/>
        <v>18.850000000000001</v>
      </c>
      <c r="W61" s="2">
        <v>18.8</v>
      </c>
      <c r="X61" s="2">
        <v>18.8</v>
      </c>
      <c r="Y61" s="2">
        <v>18.850000000000001</v>
      </c>
      <c r="AA61" s="2" t="e">
        <v>#N/A</v>
      </c>
      <c r="AB61" s="2" t="e">
        <v>#N/A</v>
      </c>
      <c r="AC61" s="2" t="e">
        <v>#N/A</v>
      </c>
    </row>
    <row r="62" spans="1:29" ht="16.5" x14ac:dyDescent="0.25">
      <c r="A62" s="15">
        <v>20170220</v>
      </c>
      <c r="B62" s="15" t="s">
        <v>306</v>
      </c>
      <c r="C62" s="15" t="s">
        <v>367</v>
      </c>
      <c r="D62" s="15" t="s">
        <v>250</v>
      </c>
      <c r="E62" s="15" t="s">
        <v>251</v>
      </c>
      <c r="F62" s="68" t="s">
        <v>23</v>
      </c>
      <c r="G62" s="15" t="str">
        <f>LEFT(F62, 3)</f>
        <v>288</v>
      </c>
      <c r="H62" s="15" t="s">
        <v>252</v>
      </c>
      <c r="I62" s="32">
        <v>2000</v>
      </c>
      <c r="J62" s="32">
        <v>0</v>
      </c>
      <c r="K62" s="15">
        <v>2000</v>
      </c>
      <c r="L62" s="15">
        <v>37700</v>
      </c>
      <c r="M62" s="15" t="s">
        <v>253</v>
      </c>
      <c r="N62" s="15">
        <v>0</v>
      </c>
      <c r="O62" s="15">
        <v>0</v>
      </c>
      <c r="P62" s="2">
        <f t="shared" si="0"/>
        <v>18.850000000000001</v>
      </c>
      <c r="W62" s="2">
        <v>18.8</v>
      </c>
      <c r="X62" s="2">
        <v>18.8</v>
      </c>
      <c r="Y62" s="2">
        <v>18.850000000000001</v>
      </c>
      <c r="AA62" s="2" t="e">
        <v>#N/A</v>
      </c>
      <c r="AB62" s="2" t="e">
        <v>#N/A</v>
      </c>
      <c r="AC62" s="2" t="e">
        <v>#N/A</v>
      </c>
    </row>
    <row r="63" spans="1:29" ht="16.5" x14ac:dyDescent="0.25">
      <c r="A63" s="15">
        <v>20170220</v>
      </c>
      <c r="B63" s="15" t="s">
        <v>306</v>
      </c>
      <c r="C63" s="15" t="s">
        <v>367</v>
      </c>
      <c r="D63" s="15" t="s">
        <v>250</v>
      </c>
      <c r="E63" s="15" t="s">
        <v>251</v>
      </c>
      <c r="F63" s="68" t="s">
        <v>23</v>
      </c>
      <c r="G63" s="15" t="str">
        <f>LEFT(F63, 3)</f>
        <v>288</v>
      </c>
      <c r="H63" s="15" t="s">
        <v>252</v>
      </c>
      <c r="I63" s="32">
        <v>7000</v>
      </c>
      <c r="J63" s="32">
        <v>0</v>
      </c>
      <c r="K63" s="15">
        <v>7000</v>
      </c>
      <c r="L63" s="15">
        <v>131950</v>
      </c>
      <c r="M63" s="15" t="s">
        <v>253</v>
      </c>
      <c r="N63" s="15">
        <v>0</v>
      </c>
      <c r="O63" s="15">
        <v>0</v>
      </c>
      <c r="P63" s="2">
        <f t="shared" si="0"/>
        <v>18.850000000000001</v>
      </c>
      <c r="W63" s="2">
        <v>18.8</v>
      </c>
      <c r="X63" s="2">
        <v>18.8</v>
      </c>
      <c r="Y63" s="2">
        <v>18.850000000000001</v>
      </c>
      <c r="AA63" s="2" t="e">
        <v>#N/A</v>
      </c>
      <c r="AB63" s="2" t="e">
        <v>#N/A</v>
      </c>
      <c r="AC63" s="2" t="e">
        <v>#N/A</v>
      </c>
    </row>
    <row r="64" spans="1:29" ht="16.5" x14ac:dyDescent="0.25">
      <c r="A64" s="15">
        <v>20170220</v>
      </c>
      <c r="B64" s="15" t="s">
        <v>306</v>
      </c>
      <c r="C64" s="15" t="s">
        <v>367</v>
      </c>
      <c r="D64" s="15" t="s">
        <v>250</v>
      </c>
      <c r="E64" s="15" t="s">
        <v>251</v>
      </c>
      <c r="F64" s="68" t="s">
        <v>23</v>
      </c>
      <c r="G64" s="15" t="str">
        <f>LEFT(F64, 3)</f>
        <v>288</v>
      </c>
      <c r="H64" s="15" t="s">
        <v>252</v>
      </c>
      <c r="I64" s="32">
        <v>3000</v>
      </c>
      <c r="J64" s="32">
        <v>0</v>
      </c>
      <c r="K64" s="15">
        <v>3000</v>
      </c>
      <c r="L64" s="15">
        <v>56550</v>
      </c>
      <c r="M64" s="15" t="s">
        <v>253</v>
      </c>
      <c r="N64" s="15">
        <v>0</v>
      </c>
      <c r="O64" s="15">
        <v>0</v>
      </c>
      <c r="P64" s="2">
        <f t="shared" si="0"/>
        <v>18.850000000000001</v>
      </c>
      <c r="W64" s="2">
        <v>18.8</v>
      </c>
      <c r="X64" s="2">
        <v>18.8</v>
      </c>
      <c r="Y64" s="2">
        <v>18.850000000000001</v>
      </c>
      <c r="AA64" s="2" t="e">
        <v>#N/A</v>
      </c>
      <c r="AB64" s="2" t="e">
        <v>#N/A</v>
      </c>
      <c r="AC64" s="2" t="e">
        <v>#N/A</v>
      </c>
    </row>
    <row r="65" spans="1:31" ht="16.5" x14ac:dyDescent="0.25">
      <c r="A65" s="15">
        <v>20170220</v>
      </c>
      <c r="B65" s="15" t="s">
        <v>307</v>
      </c>
      <c r="C65" s="15" t="s">
        <v>367</v>
      </c>
      <c r="D65" s="15" t="s">
        <v>255</v>
      </c>
      <c r="E65" s="15" t="s">
        <v>251</v>
      </c>
      <c r="F65" s="68" t="s">
        <v>263</v>
      </c>
      <c r="G65" s="15" t="str">
        <f>LEFT(F65, 3)</f>
        <v>DOF</v>
      </c>
      <c r="H65" s="15" t="s">
        <v>252</v>
      </c>
      <c r="I65" s="32">
        <v>10</v>
      </c>
      <c r="J65" s="32">
        <v>0</v>
      </c>
      <c r="K65" s="15">
        <v>10</v>
      </c>
      <c r="L65" s="15">
        <v>260000</v>
      </c>
      <c r="M65" s="15" t="s">
        <v>257</v>
      </c>
      <c r="N65" s="15">
        <v>10</v>
      </c>
      <c r="O65" s="15">
        <v>120</v>
      </c>
      <c r="P65" s="2">
        <f>L65/K65/2000</f>
        <v>13</v>
      </c>
      <c r="W65" s="2" t="e">
        <v>#N/A</v>
      </c>
      <c r="X65" s="2" t="e">
        <v>#N/A</v>
      </c>
      <c r="Y65" s="2" t="e">
        <v>#N/A</v>
      </c>
      <c r="AA65" s="2">
        <v>13</v>
      </c>
      <c r="AB65" s="2">
        <v>12.95</v>
      </c>
      <c r="AC65" s="2">
        <v>13</v>
      </c>
    </row>
    <row r="66" spans="1:31" ht="16.5" x14ac:dyDescent="0.25">
      <c r="A66" s="15">
        <v>20170220</v>
      </c>
      <c r="B66" s="15" t="s">
        <v>308</v>
      </c>
      <c r="C66" s="15" t="s">
        <v>367</v>
      </c>
      <c r="D66" s="15" t="s">
        <v>255</v>
      </c>
      <c r="E66" s="15" t="s">
        <v>251</v>
      </c>
      <c r="F66" s="68" t="s">
        <v>263</v>
      </c>
      <c r="G66" s="15" t="str">
        <f>LEFT(F66, 3)</f>
        <v>DOF</v>
      </c>
      <c r="H66" s="15" t="s">
        <v>252</v>
      </c>
      <c r="I66" s="32">
        <v>6</v>
      </c>
      <c r="J66" s="32">
        <v>0</v>
      </c>
      <c r="K66" s="15">
        <v>6</v>
      </c>
      <c r="L66" s="15">
        <v>156000</v>
      </c>
      <c r="M66" s="15" t="s">
        <v>257</v>
      </c>
      <c r="N66" s="15">
        <v>6</v>
      </c>
      <c r="O66" s="15">
        <v>72</v>
      </c>
      <c r="P66" s="2">
        <f>L66/K66/2000</f>
        <v>13</v>
      </c>
      <c r="W66" s="2" t="e">
        <v>#N/A</v>
      </c>
      <c r="X66" s="2" t="e">
        <v>#N/A</v>
      </c>
      <c r="Y66" s="2" t="e">
        <v>#N/A</v>
      </c>
      <c r="AA66" s="2">
        <v>13</v>
      </c>
      <c r="AB66" s="2">
        <v>12.95</v>
      </c>
      <c r="AC66" s="2">
        <v>13</v>
      </c>
    </row>
    <row r="67" spans="1:31" ht="16.5" x14ac:dyDescent="0.25">
      <c r="A67" s="15">
        <v>20170220</v>
      </c>
      <c r="B67" s="15" t="s">
        <v>309</v>
      </c>
      <c r="C67" s="15" t="s">
        <v>367</v>
      </c>
      <c r="D67" s="15" t="s">
        <v>250</v>
      </c>
      <c r="E67" s="15" t="s">
        <v>251</v>
      </c>
      <c r="F67" s="68" t="s">
        <v>22</v>
      </c>
      <c r="G67" s="15" t="str">
        <f>LEFT(F67, 3)</f>
        <v>288</v>
      </c>
      <c r="H67" s="15" t="s">
        <v>252</v>
      </c>
      <c r="I67" s="32">
        <v>7000</v>
      </c>
      <c r="J67" s="32">
        <v>0</v>
      </c>
      <c r="K67" s="15">
        <v>7000</v>
      </c>
      <c r="L67" s="15">
        <v>56840</v>
      </c>
      <c r="M67" s="15" t="s">
        <v>253</v>
      </c>
      <c r="N67" s="15">
        <v>0</v>
      </c>
      <c r="O67" s="15">
        <v>0</v>
      </c>
      <c r="P67" s="2">
        <f t="shared" ref="P67:P127" si="6">L67/K67</f>
        <v>8.1199999999999992</v>
      </c>
      <c r="W67" s="2">
        <v>8.11</v>
      </c>
      <c r="X67" s="2">
        <v>8.11</v>
      </c>
      <c r="Y67" s="2">
        <v>8.1199999999999992</v>
      </c>
      <c r="AA67" s="2" t="e">
        <v>#N/A</v>
      </c>
      <c r="AB67" s="2" t="e">
        <v>#N/A</v>
      </c>
      <c r="AC67" s="2" t="e">
        <v>#N/A</v>
      </c>
    </row>
    <row r="68" spans="1:31" ht="16.5" x14ac:dyDescent="0.25">
      <c r="A68" s="15">
        <v>20170220</v>
      </c>
      <c r="B68" s="15" t="s">
        <v>309</v>
      </c>
      <c r="C68" s="15" t="s">
        <v>367</v>
      </c>
      <c r="D68" s="15" t="s">
        <v>250</v>
      </c>
      <c r="E68" s="15" t="s">
        <v>251</v>
      </c>
      <c r="F68" s="68" t="s">
        <v>22</v>
      </c>
      <c r="G68" s="15" t="str">
        <f>LEFT(F68, 3)</f>
        <v>288</v>
      </c>
      <c r="H68" s="15" t="s">
        <v>252</v>
      </c>
      <c r="I68" s="32">
        <v>2000</v>
      </c>
      <c r="J68" s="32">
        <v>0</v>
      </c>
      <c r="K68" s="15">
        <v>2000</v>
      </c>
      <c r="L68" s="15">
        <v>16240</v>
      </c>
      <c r="M68" s="15" t="s">
        <v>253</v>
      </c>
      <c r="N68" s="15">
        <v>0</v>
      </c>
      <c r="O68" s="15">
        <v>0</v>
      </c>
      <c r="P68" s="2">
        <f t="shared" si="6"/>
        <v>8.1199999999999992</v>
      </c>
      <c r="W68" s="2">
        <v>8.11</v>
      </c>
      <c r="X68" s="2">
        <v>8.11</v>
      </c>
      <c r="Y68" s="2">
        <v>8.1199999999999992</v>
      </c>
      <c r="AA68" s="2" t="e">
        <v>#N/A</v>
      </c>
      <c r="AB68" s="2" t="e">
        <v>#N/A</v>
      </c>
      <c r="AC68" s="2" t="e">
        <v>#N/A</v>
      </c>
    </row>
    <row r="69" spans="1:31" ht="16.5" x14ac:dyDescent="0.25">
      <c r="A69" s="15">
        <v>20170220</v>
      </c>
      <c r="B69" s="15" t="s">
        <v>309</v>
      </c>
      <c r="C69" s="15" t="s">
        <v>367</v>
      </c>
      <c r="D69" s="15" t="s">
        <v>250</v>
      </c>
      <c r="E69" s="15" t="s">
        <v>251</v>
      </c>
      <c r="F69" s="68" t="s">
        <v>22</v>
      </c>
      <c r="G69" s="15" t="str">
        <f>LEFT(F69, 3)</f>
        <v>288</v>
      </c>
      <c r="H69" s="15" t="s">
        <v>252</v>
      </c>
      <c r="I69" s="32">
        <v>1000</v>
      </c>
      <c r="J69" s="32">
        <v>0</v>
      </c>
      <c r="K69" s="15">
        <v>1000</v>
      </c>
      <c r="L69" s="15">
        <v>8120</v>
      </c>
      <c r="M69" s="15" t="s">
        <v>253</v>
      </c>
      <c r="N69" s="15">
        <v>0</v>
      </c>
      <c r="O69" s="15">
        <v>0</v>
      </c>
      <c r="P69" s="2">
        <f t="shared" si="6"/>
        <v>8.1199999999999992</v>
      </c>
      <c r="W69" s="2">
        <v>8.11</v>
      </c>
      <c r="X69" s="2">
        <v>8.11</v>
      </c>
      <c r="Y69" s="2">
        <v>8.1199999999999992</v>
      </c>
      <c r="AA69" s="2" t="e">
        <v>#N/A</v>
      </c>
      <c r="AB69" s="2" t="e">
        <v>#N/A</v>
      </c>
      <c r="AC69" s="2" t="e">
        <v>#N/A</v>
      </c>
    </row>
    <row r="70" spans="1:31" ht="16.5" x14ac:dyDescent="0.25">
      <c r="A70" s="15">
        <v>20170220</v>
      </c>
      <c r="B70" s="15" t="s">
        <v>309</v>
      </c>
      <c r="C70" s="15" t="s">
        <v>367</v>
      </c>
      <c r="D70" s="15" t="s">
        <v>250</v>
      </c>
      <c r="E70" s="15" t="s">
        <v>251</v>
      </c>
      <c r="F70" s="68" t="s">
        <v>22</v>
      </c>
      <c r="G70" s="15" t="str">
        <f>LEFT(F70, 3)</f>
        <v>288</v>
      </c>
      <c r="H70" s="15" t="s">
        <v>252</v>
      </c>
      <c r="I70" s="32">
        <v>1000</v>
      </c>
      <c r="J70" s="32">
        <v>0</v>
      </c>
      <c r="K70" s="15">
        <v>1000</v>
      </c>
      <c r="L70" s="15">
        <v>8120</v>
      </c>
      <c r="M70" s="15" t="s">
        <v>253</v>
      </c>
      <c r="N70" s="15">
        <v>0</v>
      </c>
      <c r="O70" s="15">
        <v>0</v>
      </c>
      <c r="P70" s="2">
        <f t="shared" si="6"/>
        <v>8.1199999999999992</v>
      </c>
      <c r="W70" s="2">
        <v>8.11</v>
      </c>
      <c r="X70" s="2">
        <v>8.11</v>
      </c>
      <c r="Y70" s="2">
        <v>8.1199999999999992</v>
      </c>
      <c r="AA70" s="2" t="e">
        <v>#N/A</v>
      </c>
      <c r="AB70" s="2" t="e">
        <v>#N/A</v>
      </c>
      <c r="AC70" s="2" t="e">
        <v>#N/A</v>
      </c>
    </row>
    <row r="71" spans="1:31" ht="16.5" x14ac:dyDescent="0.25">
      <c r="A71" s="15">
        <v>20170220</v>
      </c>
      <c r="B71" s="15" t="s">
        <v>309</v>
      </c>
      <c r="C71" s="15" t="s">
        <v>367</v>
      </c>
      <c r="D71" s="15" t="s">
        <v>250</v>
      </c>
      <c r="E71" s="15" t="s">
        <v>251</v>
      </c>
      <c r="F71" s="68" t="s">
        <v>22</v>
      </c>
      <c r="G71" s="15" t="str">
        <f>LEFT(F71, 3)</f>
        <v>288</v>
      </c>
      <c r="H71" s="15" t="s">
        <v>252</v>
      </c>
      <c r="I71" s="32">
        <v>2000</v>
      </c>
      <c r="J71" s="32">
        <v>0</v>
      </c>
      <c r="K71" s="15">
        <v>2000</v>
      </c>
      <c r="L71" s="15">
        <v>16240</v>
      </c>
      <c r="M71" s="15" t="s">
        <v>253</v>
      </c>
      <c r="N71" s="15">
        <v>0</v>
      </c>
      <c r="O71" s="15">
        <v>0</v>
      </c>
      <c r="P71" s="2">
        <f t="shared" si="6"/>
        <v>8.1199999999999992</v>
      </c>
      <c r="W71" s="2">
        <v>8.11</v>
      </c>
      <c r="X71" s="2">
        <v>8.11</v>
      </c>
      <c r="Y71" s="2">
        <v>8.1199999999999992</v>
      </c>
      <c r="AA71" s="2" t="e">
        <v>#N/A</v>
      </c>
      <c r="AB71" s="2" t="e">
        <v>#N/A</v>
      </c>
      <c r="AC71" s="2" t="e">
        <v>#N/A</v>
      </c>
    </row>
    <row r="72" spans="1:31" ht="16.5" x14ac:dyDescent="0.25">
      <c r="A72" s="15">
        <v>20170220</v>
      </c>
      <c r="B72" s="15" t="s">
        <v>309</v>
      </c>
      <c r="C72" s="15" t="s">
        <v>367</v>
      </c>
      <c r="D72" s="15" t="s">
        <v>250</v>
      </c>
      <c r="E72" s="15" t="s">
        <v>251</v>
      </c>
      <c r="F72" s="68" t="s">
        <v>22</v>
      </c>
      <c r="G72" s="15" t="str">
        <f>LEFT(F72, 3)</f>
        <v>288</v>
      </c>
      <c r="H72" s="15" t="s">
        <v>252</v>
      </c>
      <c r="I72" s="32">
        <v>3000</v>
      </c>
      <c r="J72" s="32">
        <v>0</v>
      </c>
      <c r="K72" s="15">
        <v>3000</v>
      </c>
      <c r="L72" s="15">
        <v>24360</v>
      </c>
      <c r="M72" s="15" t="s">
        <v>253</v>
      </c>
      <c r="N72" s="15">
        <v>0</v>
      </c>
      <c r="O72" s="15">
        <v>0</v>
      </c>
      <c r="P72" s="2">
        <f t="shared" si="6"/>
        <v>8.1199999999999992</v>
      </c>
      <c r="W72" s="2">
        <v>8.11</v>
      </c>
      <c r="X72" s="2">
        <v>8.11</v>
      </c>
      <c r="Y72" s="2">
        <v>8.1199999999999992</v>
      </c>
      <c r="AA72" s="2" t="e">
        <v>#N/A</v>
      </c>
      <c r="AB72" s="2" t="e">
        <v>#N/A</v>
      </c>
      <c r="AC72" s="2" t="e">
        <v>#N/A</v>
      </c>
    </row>
    <row r="73" spans="1:31" ht="16.5" x14ac:dyDescent="0.25">
      <c r="A73" s="15">
        <v>20170220</v>
      </c>
      <c r="B73" s="15" t="s">
        <v>309</v>
      </c>
      <c r="C73" s="15" t="s">
        <v>367</v>
      </c>
      <c r="D73" s="15" t="s">
        <v>250</v>
      </c>
      <c r="E73" s="15" t="s">
        <v>251</v>
      </c>
      <c r="F73" s="68" t="s">
        <v>22</v>
      </c>
      <c r="G73" s="15" t="str">
        <f>LEFT(F73, 3)</f>
        <v>288</v>
      </c>
      <c r="H73" s="15" t="s">
        <v>252</v>
      </c>
      <c r="I73" s="32">
        <v>1000</v>
      </c>
      <c r="J73" s="32">
        <v>0</v>
      </c>
      <c r="K73" s="15">
        <v>1000</v>
      </c>
      <c r="L73" s="15">
        <v>8120</v>
      </c>
      <c r="M73" s="15" t="s">
        <v>253</v>
      </c>
      <c r="N73" s="15">
        <v>0</v>
      </c>
      <c r="O73" s="15">
        <v>0</v>
      </c>
      <c r="P73" s="2">
        <f t="shared" si="6"/>
        <v>8.1199999999999992</v>
      </c>
      <c r="W73" s="2">
        <v>8.11</v>
      </c>
      <c r="X73" s="2">
        <v>8.11</v>
      </c>
      <c r="Y73" s="2">
        <v>8.1199999999999992</v>
      </c>
      <c r="AA73" s="2" t="e">
        <v>#N/A</v>
      </c>
      <c r="AB73" s="2" t="e">
        <v>#N/A</v>
      </c>
      <c r="AC73" s="2" t="e">
        <v>#N/A</v>
      </c>
    </row>
    <row r="74" spans="1:31" ht="16.5" x14ac:dyDescent="0.25">
      <c r="A74" s="15">
        <v>20170220</v>
      </c>
      <c r="B74" s="15" t="s">
        <v>309</v>
      </c>
      <c r="C74" s="15" t="s">
        <v>367</v>
      </c>
      <c r="D74" s="15" t="s">
        <v>250</v>
      </c>
      <c r="E74" s="15" t="s">
        <v>251</v>
      </c>
      <c r="F74" s="68" t="s">
        <v>22</v>
      </c>
      <c r="G74" s="15" t="str">
        <f>LEFT(F74, 3)</f>
        <v>288</v>
      </c>
      <c r="H74" s="15" t="s">
        <v>252</v>
      </c>
      <c r="I74" s="32">
        <v>24000</v>
      </c>
      <c r="J74" s="32">
        <v>0</v>
      </c>
      <c r="K74" s="15">
        <v>24000</v>
      </c>
      <c r="L74" s="15">
        <v>194880</v>
      </c>
      <c r="M74" s="15" t="s">
        <v>253</v>
      </c>
      <c r="N74" s="15">
        <v>0</v>
      </c>
      <c r="O74" s="15">
        <v>0</v>
      </c>
      <c r="P74" s="2">
        <f t="shared" si="6"/>
        <v>8.1199999999999992</v>
      </c>
      <c r="W74" s="2">
        <v>8.11</v>
      </c>
      <c r="X74" s="2">
        <v>8.11</v>
      </c>
      <c r="Y74" s="2">
        <v>8.1199999999999992</v>
      </c>
      <c r="AA74" s="2" t="e">
        <v>#N/A</v>
      </c>
      <c r="AB74" s="2" t="e">
        <v>#N/A</v>
      </c>
      <c r="AC74" s="2" t="e">
        <v>#N/A</v>
      </c>
    </row>
    <row r="75" spans="1:31" ht="16.5" x14ac:dyDescent="0.25">
      <c r="A75" s="15">
        <v>20170220</v>
      </c>
      <c r="B75" s="15" t="s">
        <v>310</v>
      </c>
      <c r="C75" s="15" t="s">
        <v>367</v>
      </c>
      <c r="D75" s="15" t="s">
        <v>255</v>
      </c>
      <c r="E75" s="15" t="s">
        <v>251</v>
      </c>
      <c r="F75" s="68" t="s">
        <v>256</v>
      </c>
      <c r="G75" s="15" t="str">
        <f>LEFT(F75, 3)</f>
        <v>HYF</v>
      </c>
      <c r="H75" s="15" t="s">
        <v>252</v>
      </c>
      <c r="I75" s="32">
        <v>5</v>
      </c>
      <c r="J75" s="32">
        <v>0</v>
      </c>
      <c r="K75" s="15">
        <v>5</v>
      </c>
      <c r="L75" s="15">
        <v>303000</v>
      </c>
      <c r="M75" s="15" t="s">
        <v>257</v>
      </c>
      <c r="N75" s="15">
        <v>5</v>
      </c>
      <c r="O75" s="15">
        <v>60</v>
      </c>
      <c r="P75" s="2">
        <f>L75/K75/2000</f>
        <v>30.3</v>
      </c>
      <c r="W75" s="2" t="e">
        <v>#N/A</v>
      </c>
      <c r="X75" s="2" t="e">
        <v>#N/A</v>
      </c>
      <c r="Y75" s="2" t="e">
        <v>#N/A</v>
      </c>
      <c r="AA75" s="2">
        <v>30.3</v>
      </c>
      <c r="AB75" s="2">
        <v>30.25</v>
      </c>
      <c r="AC75" s="2">
        <v>30.3</v>
      </c>
    </row>
    <row r="76" spans="1:31" ht="16.5" x14ac:dyDescent="0.25">
      <c r="A76" s="15">
        <v>20170220</v>
      </c>
      <c r="B76" s="15" t="s">
        <v>311</v>
      </c>
      <c r="C76" s="15" t="s">
        <v>367</v>
      </c>
      <c r="D76" s="15" t="s">
        <v>255</v>
      </c>
      <c r="E76" s="15" t="s">
        <v>251</v>
      </c>
      <c r="F76" s="68" t="s">
        <v>285</v>
      </c>
      <c r="G76" s="15" t="str">
        <f>LEFT(F76, 3)</f>
        <v>DEF</v>
      </c>
      <c r="H76" s="15" t="s">
        <v>252</v>
      </c>
      <c r="I76" s="32">
        <v>10</v>
      </c>
      <c r="J76" s="32">
        <v>0</v>
      </c>
      <c r="K76" s="15">
        <v>10</v>
      </c>
      <c r="L76" s="15">
        <v>191800</v>
      </c>
      <c r="M76" s="15" t="s">
        <v>257</v>
      </c>
      <c r="N76" s="15">
        <v>0</v>
      </c>
      <c r="O76" s="15">
        <v>120</v>
      </c>
      <c r="P76" s="2">
        <f t="shared" ref="P76:P77" si="7">L76/K76/2000</f>
        <v>9.59</v>
      </c>
      <c r="W76" s="2" t="e">
        <v>#N/A</v>
      </c>
      <c r="X76" s="2" t="e">
        <v>#N/A</v>
      </c>
      <c r="Y76" s="2" t="e">
        <v>#N/A</v>
      </c>
      <c r="AA76" s="2">
        <v>9.58</v>
      </c>
      <c r="AB76" s="2">
        <v>9.58</v>
      </c>
      <c r="AC76" s="2">
        <v>9.6</v>
      </c>
    </row>
    <row r="77" spans="1:31" ht="16.5" x14ac:dyDescent="0.25">
      <c r="A77" s="15">
        <v>20170220</v>
      </c>
      <c r="B77" s="15" t="s">
        <v>312</v>
      </c>
      <c r="C77" s="15" t="s">
        <v>367</v>
      </c>
      <c r="D77" s="15" t="s">
        <v>255</v>
      </c>
      <c r="E77" s="15" t="s">
        <v>251</v>
      </c>
      <c r="F77" s="68" t="s">
        <v>285</v>
      </c>
      <c r="G77" s="15" t="str">
        <f>LEFT(F77, 3)</f>
        <v>DEF</v>
      </c>
      <c r="H77" s="15" t="s">
        <v>252</v>
      </c>
      <c r="I77" s="32">
        <v>5</v>
      </c>
      <c r="J77" s="32">
        <v>0</v>
      </c>
      <c r="K77" s="15">
        <v>5</v>
      </c>
      <c r="L77" s="15">
        <v>96000</v>
      </c>
      <c r="M77" s="15" t="s">
        <v>257</v>
      </c>
      <c r="N77" s="15">
        <v>0</v>
      </c>
      <c r="O77" s="15">
        <v>60</v>
      </c>
      <c r="P77" s="2">
        <f t="shared" si="7"/>
        <v>9.6</v>
      </c>
      <c r="W77" s="2" t="e">
        <v>#N/A</v>
      </c>
      <c r="X77" s="2" t="e">
        <v>#N/A</v>
      </c>
      <c r="Y77" s="2" t="e">
        <v>#N/A</v>
      </c>
      <c r="AA77" s="2">
        <v>9.58</v>
      </c>
      <c r="AB77" s="2">
        <v>9.58</v>
      </c>
      <c r="AC77" s="2">
        <v>9.6</v>
      </c>
    </row>
    <row r="78" spans="1:31" ht="16.5" x14ac:dyDescent="0.25">
      <c r="A78" s="15">
        <v>20170220</v>
      </c>
      <c r="B78" s="15" t="s">
        <v>313</v>
      </c>
      <c r="C78" s="15" t="s">
        <v>367</v>
      </c>
      <c r="D78" s="15" t="s">
        <v>250</v>
      </c>
      <c r="E78" s="15" t="s">
        <v>251</v>
      </c>
      <c r="F78" s="68" t="s">
        <v>8</v>
      </c>
      <c r="G78" s="15" t="str">
        <f>LEFT(F78, 3)</f>
        <v>283</v>
      </c>
      <c r="H78" s="15" t="s">
        <v>252</v>
      </c>
      <c r="I78" s="32">
        <v>20000</v>
      </c>
      <c r="J78" s="32">
        <v>0</v>
      </c>
      <c r="K78" s="15">
        <v>20000</v>
      </c>
      <c r="L78" s="15">
        <v>168400</v>
      </c>
      <c r="M78" s="15" t="s">
        <v>253</v>
      </c>
      <c r="N78" s="15">
        <v>0</v>
      </c>
      <c r="O78" s="15">
        <v>0</v>
      </c>
      <c r="P78" s="2">
        <f t="shared" si="6"/>
        <v>8.42</v>
      </c>
      <c r="W78" s="2">
        <v>8.41</v>
      </c>
      <c r="X78" s="2">
        <v>8.41</v>
      </c>
      <c r="Y78" s="2">
        <v>8.42</v>
      </c>
      <c r="AA78" s="2" t="e">
        <v>#N/A</v>
      </c>
      <c r="AB78" s="2" t="e">
        <v>#N/A</v>
      </c>
      <c r="AC78" s="2" t="e">
        <v>#N/A</v>
      </c>
      <c r="AE78" s="2">
        <f>VLOOKUP(F78, $AG$84:$AJ$116, 4, FALSE)</f>
        <v>8.42</v>
      </c>
    </row>
    <row r="79" spans="1:31" ht="16.5" x14ac:dyDescent="0.25">
      <c r="A79" s="15">
        <v>20170220</v>
      </c>
      <c r="B79" s="15" t="s">
        <v>314</v>
      </c>
      <c r="C79" s="15" t="s">
        <v>367</v>
      </c>
      <c r="D79" s="15" t="s">
        <v>250</v>
      </c>
      <c r="E79" s="15" t="s">
        <v>251</v>
      </c>
      <c r="F79" s="68" t="s">
        <v>2</v>
      </c>
      <c r="G79" s="15" t="str">
        <f>LEFT(F79, 3)</f>
        <v>280</v>
      </c>
      <c r="H79" s="15" t="s">
        <v>252</v>
      </c>
      <c r="I79" s="32">
        <v>2000</v>
      </c>
      <c r="J79" s="32">
        <v>0</v>
      </c>
      <c r="K79" s="15">
        <v>2000</v>
      </c>
      <c r="L79" s="15">
        <v>57700</v>
      </c>
      <c r="M79" s="15" t="s">
        <v>253</v>
      </c>
      <c r="N79" s="15">
        <v>0</v>
      </c>
      <c r="O79" s="15">
        <v>0</v>
      </c>
      <c r="P79" s="2">
        <f t="shared" si="6"/>
        <v>28.85</v>
      </c>
      <c r="W79" s="2">
        <v>28.8</v>
      </c>
      <c r="X79" s="2">
        <v>28.8</v>
      </c>
      <c r="Y79" s="2">
        <v>28.85</v>
      </c>
      <c r="AA79" s="2" t="e">
        <v>#N/A</v>
      </c>
      <c r="AB79" s="2" t="e">
        <v>#N/A</v>
      </c>
      <c r="AC79" s="2" t="e">
        <v>#N/A</v>
      </c>
      <c r="AE79" s="2">
        <f>VLOOKUP(F79, $AG$84:$AJ$116, 4, FALSE)</f>
        <v>28.85</v>
      </c>
    </row>
    <row r="80" spans="1:31" ht="16.5" x14ac:dyDescent="0.25">
      <c r="A80" s="15">
        <v>20170220</v>
      </c>
      <c r="B80" s="15" t="s">
        <v>314</v>
      </c>
      <c r="C80" s="15" t="s">
        <v>367</v>
      </c>
      <c r="D80" s="15" t="s">
        <v>250</v>
      </c>
      <c r="E80" s="15" t="s">
        <v>251</v>
      </c>
      <c r="F80" s="68" t="s">
        <v>2</v>
      </c>
      <c r="G80" s="15" t="str">
        <f>LEFT(F80, 3)</f>
        <v>280</v>
      </c>
      <c r="H80" s="15" t="s">
        <v>252</v>
      </c>
      <c r="I80" s="32">
        <v>1000</v>
      </c>
      <c r="J80" s="32">
        <v>0</v>
      </c>
      <c r="K80" s="15">
        <v>1000</v>
      </c>
      <c r="L80" s="15">
        <v>28850</v>
      </c>
      <c r="M80" s="15" t="s">
        <v>253</v>
      </c>
      <c r="N80" s="15">
        <v>0</v>
      </c>
      <c r="O80" s="15">
        <v>0</v>
      </c>
      <c r="P80" s="2">
        <f t="shared" si="6"/>
        <v>28.85</v>
      </c>
      <c r="W80" s="2">
        <v>28.8</v>
      </c>
      <c r="X80" s="2">
        <v>28.8</v>
      </c>
      <c r="Y80" s="2">
        <v>28.85</v>
      </c>
      <c r="AA80" s="2" t="e">
        <v>#N/A</v>
      </c>
      <c r="AB80" s="2" t="e">
        <v>#N/A</v>
      </c>
      <c r="AC80" s="2" t="e">
        <v>#N/A</v>
      </c>
      <c r="AE80" s="2">
        <f>VLOOKUP(F80, $AG$84:$AJ$116, 4, FALSE)</f>
        <v>28.85</v>
      </c>
    </row>
    <row r="81" spans="1:36" ht="16.5" x14ac:dyDescent="0.25">
      <c r="A81" s="15">
        <v>20170220</v>
      </c>
      <c r="B81" s="15" t="s">
        <v>315</v>
      </c>
      <c r="C81" s="15" t="s">
        <v>367</v>
      </c>
      <c r="D81" s="15" t="s">
        <v>250</v>
      </c>
      <c r="E81" s="15" t="s">
        <v>251</v>
      </c>
      <c r="F81" s="68" t="s">
        <v>2</v>
      </c>
      <c r="G81" s="15" t="str">
        <f>LEFT(F81, 3)</f>
        <v>280</v>
      </c>
      <c r="H81" s="15" t="s">
        <v>252</v>
      </c>
      <c r="I81" s="32">
        <v>1000</v>
      </c>
      <c r="J81" s="32">
        <v>0</v>
      </c>
      <c r="K81" s="15">
        <v>1000</v>
      </c>
      <c r="L81" s="15">
        <v>28850</v>
      </c>
      <c r="M81" s="15" t="s">
        <v>253</v>
      </c>
      <c r="N81" s="15">
        <v>0</v>
      </c>
      <c r="O81" s="15">
        <v>0</v>
      </c>
      <c r="P81" s="2">
        <f t="shared" si="6"/>
        <v>28.85</v>
      </c>
      <c r="W81" s="2">
        <v>28.8</v>
      </c>
      <c r="X81" s="2">
        <v>28.8</v>
      </c>
      <c r="Y81" s="2">
        <v>28.85</v>
      </c>
      <c r="AA81" s="2" t="e">
        <v>#N/A</v>
      </c>
      <c r="AB81" s="2" t="e">
        <v>#N/A</v>
      </c>
      <c r="AC81" s="2" t="e">
        <v>#N/A</v>
      </c>
      <c r="AE81" s="2">
        <f>VLOOKUP(F81, $AG$84:$AJ$116, 4, FALSE)</f>
        <v>28.85</v>
      </c>
    </row>
    <row r="82" spans="1:36" ht="16.5" x14ac:dyDescent="0.25">
      <c r="A82" s="15">
        <v>20170220</v>
      </c>
      <c r="B82" s="15" t="s">
        <v>316</v>
      </c>
      <c r="C82" s="15" t="s">
        <v>367</v>
      </c>
      <c r="D82" s="15" t="s">
        <v>250</v>
      </c>
      <c r="E82" s="15" t="s">
        <v>251</v>
      </c>
      <c r="F82" s="68" t="s">
        <v>2</v>
      </c>
      <c r="G82" s="15" t="str">
        <f>LEFT(F82, 3)</f>
        <v>280</v>
      </c>
      <c r="H82" s="15" t="s">
        <v>252</v>
      </c>
      <c r="I82" s="32">
        <v>1000</v>
      </c>
      <c r="J82" s="32">
        <v>0</v>
      </c>
      <c r="K82" s="15">
        <v>1000</v>
      </c>
      <c r="L82" s="15">
        <v>28900</v>
      </c>
      <c r="M82" s="15" t="s">
        <v>253</v>
      </c>
      <c r="N82" s="15">
        <v>0</v>
      </c>
      <c r="O82" s="15">
        <v>0</v>
      </c>
      <c r="P82" s="2">
        <f t="shared" si="6"/>
        <v>28.9</v>
      </c>
      <c r="W82" s="2">
        <v>28.8</v>
      </c>
      <c r="X82" s="2">
        <v>28.8</v>
      </c>
      <c r="Y82" s="2">
        <v>28.85</v>
      </c>
      <c r="AA82" s="2" t="e">
        <v>#N/A</v>
      </c>
      <c r="AB82" s="2" t="e">
        <v>#N/A</v>
      </c>
      <c r="AC82" s="2" t="e">
        <v>#N/A</v>
      </c>
      <c r="AE82" s="2">
        <f>VLOOKUP(F82, $AG$84:$AJ$116, 4, FALSE)</f>
        <v>28.85</v>
      </c>
    </row>
    <row r="83" spans="1:36" ht="16.5" x14ac:dyDescent="0.25">
      <c r="A83" s="15">
        <v>20170220</v>
      </c>
      <c r="B83" s="15" t="s">
        <v>317</v>
      </c>
      <c r="C83" s="15" t="s">
        <v>367</v>
      </c>
      <c r="D83" s="15" t="s">
        <v>250</v>
      </c>
      <c r="E83" s="15" t="s">
        <v>251</v>
      </c>
      <c r="F83" s="68" t="s">
        <v>3</v>
      </c>
      <c r="G83" s="15" t="str">
        <f>LEFT(F83, 3)</f>
        <v>281</v>
      </c>
      <c r="H83" s="15" t="s">
        <v>252</v>
      </c>
      <c r="I83" s="32">
        <v>11000</v>
      </c>
      <c r="J83" s="32">
        <v>0</v>
      </c>
      <c r="K83" s="15">
        <v>11000</v>
      </c>
      <c r="L83" s="15">
        <v>103400</v>
      </c>
      <c r="M83" s="15" t="s">
        <v>253</v>
      </c>
      <c r="N83" s="15">
        <v>0</v>
      </c>
      <c r="O83" s="15">
        <v>0</v>
      </c>
      <c r="P83" s="2">
        <f t="shared" si="6"/>
        <v>9.4</v>
      </c>
      <c r="W83" s="2">
        <v>9.39</v>
      </c>
      <c r="X83" s="2">
        <v>9.39</v>
      </c>
      <c r="Y83" s="2">
        <v>9.4</v>
      </c>
      <c r="AA83" s="2" t="e">
        <v>#N/A</v>
      </c>
      <c r="AB83" s="2" t="e">
        <v>#N/A</v>
      </c>
      <c r="AC83" s="2" t="e">
        <v>#N/A</v>
      </c>
      <c r="AE83" s="2">
        <f>VLOOKUP(F83, $AG$84:$AJ$116, 4, FALSE)</f>
        <v>9.4</v>
      </c>
    </row>
    <row r="84" spans="1:36" ht="16.5" x14ac:dyDescent="0.25">
      <c r="A84" s="15">
        <v>20170220</v>
      </c>
      <c r="B84" s="15" t="s">
        <v>317</v>
      </c>
      <c r="C84" s="15" t="s">
        <v>367</v>
      </c>
      <c r="D84" s="15" t="s">
        <v>250</v>
      </c>
      <c r="E84" s="15" t="s">
        <v>251</v>
      </c>
      <c r="F84" s="68" t="s">
        <v>3</v>
      </c>
      <c r="G84" s="15" t="str">
        <f>LEFT(F84, 3)</f>
        <v>281</v>
      </c>
      <c r="H84" s="15" t="s">
        <v>252</v>
      </c>
      <c r="I84" s="32">
        <v>2000</v>
      </c>
      <c r="J84" s="32">
        <v>0</v>
      </c>
      <c r="K84" s="15">
        <v>2000</v>
      </c>
      <c r="L84" s="15">
        <v>18800</v>
      </c>
      <c r="M84" s="15" t="s">
        <v>253</v>
      </c>
      <c r="N84" s="15">
        <v>0</v>
      </c>
      <c r="O84" s="15">
        <v>0</v>
      </c>
      <c r="P84" s="2">
        <f t="shared" si="6"/>
        <v>9.4</v>
      </c>
      <c r="W84" s="2">
        <v>9.39</v>
      </c>
      <c r="X84" s="2">
        <v>9.39</v>
      </c>
      <c r="Y84" s="2">
        <v>9.4</v>
      </c>
      <c r="AA84" s="2" t="e">
        <v>#N/A</v>
      </c>
      <c r="AB84" s="2" t="e">
        <v>#N/A</v>
      </c>
      <c r="AC84" s="2" t="e">
        <v>#N/A</v>
      </c>
      <c r="AE84" s="2">
        <f>VLOOKUP(F84, $AG$84:$AJ$116, 4, FALSE)</f>
        <v>9.4</v>
      </c>
      <c r="AG84" s="50" t="s">
        <v>1</v>
      </c>
      <c r="AH84" s="50">
        <v>18.55</v>
      </c>
      <c r="AI84" s="50">
        <v>18.55</v>
      </c>
      <c r="AJ84" s="50">
        <v>18.600000000000001</v>
      </c>
    </row>
    <row r="85" spans="1:36" ht="16.5" x14ac:dyDescent="0.25">
      <c r="A85" s="15">
        <v>20170220</v>
      </c>
      <c r="B85" s="15" t="s">
        <v>318</v>
      </c>
      <c r="C85" s="15" t="s">
        <v>367</v>
      </c>
      <c r="D85" s="15" t="s">
        <v>250</v>
      </c>
      <c r="E85" s="15" t="s">
        <v>251</v>
      </c>
      <c r="F85" s="68" t="s">
        <v>11</v>
      </c>
      <c r="G85" s="15" t="str">
        <f>LEFT(F85, 3)</f>
        <v>284</v>
      </c>
      <c r="H85" s="15" t="s">
        <v>252</v>
      </c>
      <c r="I85" s="32">
        <v>1000</v>
      </c>
      <c r="J85" s="32">
        <v>0</v>
      </c>
      <c r="K85" s="15">
        <v>1000</v>
      </c>
      <c r="L85" s="15">
        <v>9340</v>
      </c>
      <c r="M85" s="15" t="s">
        <v>253</v>
      </c>
      <c r="N85" s="15">
        <v>0</v>
      </c>
      <c r="O85" s="15">
        <v>0</v>
      </c>
      <c r="P85" s="2">
        <f t="shared" si="6"/>
        <v>9.34</v>
      </c>
      <c r="W85" s="2">
        <v>9.33</v>
      </c>
      <c r="X85" s="2">
        <v>9.33</v>
      </c>
      <c r="Y85" s="2">
        <v>9.34</v>
      </c>
      <c r="AA85" s="2" t="e">
        <v>#N/A</v>
      </c>
      <c r="AB85" s="2" t="e">
        <v>#N/A</v>
      </c>
      <c r="AC85" s="2" t="e">
        <v>#N/A</v>
      </c>
      <c r="AE85" s="2">
        <f>VLOOKUP(F85, $AG$84:$AJ$116, 4, FALSE)</f>
        <v>9.34</v>
      </c>
      <c r="AG85" s="50" t="s">
        <v>2</v>
      </c>
      <c r="AH85" s="50">
        <v>28.8</v>
      </c>
      <c r="AI85" s="50">
        <v>28.8</v>
      </c>
      <c r="AJ85" s="50">
        <v>28.85</v>
      </c>
    </row>
    <row r="86" spans="1:36" ht="16.5" x14ac:dyDescent="0.25">
      <c r="A86" s="15">
        <v>20170220</v>
      </c>
      <c r="B86" s="15" t="s">
        <v>318</v>
      </c>
      <c r="C86" s="15" t="s">
        <v>367</v>
      </c>
      <c r="D86" s="15" t="s">
        <v>250</v>
      </c>
      <c r="E86" s="15" t="s">
        <v>251</v>
      </c>
      <c r="F86" s="68" t="s">
        <v>11</v>
      </c>
      <c r="G86" s="15" t="str">
        <f>LEFT(F86, 3)</f>
        <v>284</v>
      </c>
      <c r="H86" s="15" t="s">
        <v>252</v>
      </c>
      <c r="I86" s="32">
        <v>12000</v>
      </c>
      <c r="J86" s="32">
        <v>0</v>
      </c>
      <c r="K86" s="15">
        <v>12000</v>
      </c>
      <c r="L86" s="15">
        <v>112080</v>
      </c>
      <c r="M86" s="15" t="s">
        <v>253</v>
      </c>
      <c r="N86" s="15">
        <v>0</v>
      </c>
      <c r="O86" s="15">
        <v>0</v>
      </c>
      <c r="P86" s="2">
        <f t="shared" si="6"/>
        <v>9.34</v>
      </c>
      <c r="W86" s="2">
        <v>9.33</v>
      </c>
      <c r="X86" s="2">
        <v>9.33</v>
      </c>
      <c r="Y86" s="2">
        <v>9.34</v>
      </c>
      <c r="AA86" s="2" t="e">
        <v>#N/A</v>
      </c>
      <c r="AB86" s="2" t="e">
        <v>#N/A</v>
      </c>
      <c r="AC86" s="2" t="e">
        <v>#N/A</v>
      </c>
      <c r="AE86" s="2">
        <f>VLOOKUP(F86, $AG$84:$AJ$116, 4, FALSE)</f>
        <v>9.34</v>
      </c>
      <c r="AG86" s="50" t="s">
        <v>3</v>
      </c>
      <c r="AH86" s="50">
        <v>9.39</v>
      </c>
      <c r="AI86" s="50">
        <v>9.39</v>
      </c>
      <c r="AJ86" s="50">
        <v>9.4</v>
      </c>
    </row>
    <row r="87" spans="1:36" ht="16.5" x14ac:dyDescent="0.25">
      <c r="A87" s="15">
        <v>20170220</v>
      </c>
      <c r="B87" s="15" t="s">
        <v>319</v>
      </c>
      <c r="C87" s="15" t="s">
        <v>367</v>
      </c>
      <c r="D87" s="15" t="s">
        <v>250</v>
      </c>
      <c r="E87" s="15" t="s">
        <v>251</v>
      </c>
      <c r="F87" s="68" t="s">
        <v>18</v>
      </c>
      <c r="G87" s="15" t="str">
        <f>LEFT(F87, 3)</f>
        <v>286</v>
      </c>
      <c r="H87" s="15" t="s">
        <v>252</v>
      </c>
      <c r="I87" s="32">
        <v>7000</v>
      </c>
      <c r="J87" s="32">
        <v>0</v>
      </c>
      <c r="K87" s="15">
        <v>7000</v>
      </c>
      <c r="L87" s="15">
        <v>117250</v>
      </c>
      <c r="M87" s="15" t="s">
        <v>253</v>
      </c>
      <c r="N87" s="15">
        <v>0</v>
      </c>
      <c r="O87" s="15">
        <v>0</v>
      </c>
      <c r="P87" s="2">
        <f t="shared" si="6"/>
        <v>16.75</v>
      </c>
      <c r="W87" s="2">
        <v>16.75</v>
      </c>
      <c r="X87" s="2">
        <v>16.7</v>
      </c>
      <c r="Y87" s="2">
        <v>16.75</v>
      </c>
      <c r="AA87" s="2" t="e">
        <v>#N/A</v>
      </c>
      <c r="AB87" s="2" t="e">
        <v>#N/A</v>
      </c>
      <c r="AC87" s="2" t="e">
        <v>#N/A</v>
      </c>
      <c r="AE87" s="2">
        <f>VLOOKUP(F87, $AG$84:$AJ$116, 4, FALSE)</f>
        <v>16.75</v>
      </c>
      <c r="AG87" s="50" t="s">
        <v>4</v>
      </c>
      <c r="AH87" s="50">
        <v>15.8</v>
      </c>
      <c r="AI87" s="50">
        <v>15.8</v>
      </c>
      <c r="AJ87" s="50">
        <v>15.9</v>
      </c>
    </row>
    <row r="88" spans="1:36" ht="16.5" x14ac:dyDescent="0.25">
      <c r="A88" s="15">
        <v>20170220</v>
      </c>
      <c r="B88" s="15" t="s">
        <v>320</v>
      </c>
      <c r="C88" s="15" t="s">
        <v>367</v>
      </c>
      <c r="D88" s="15" t="s">
        <v>250</v>
      </c>
      <c r="E88" s="15" t="s">
        <v>251</v>
      </c>
      <c r="F88" s="68" t="s">
        <v>10</v>
      </c>
      <c r="G88" s="15" t="str">
        <f>LEFT(F88, 3)</f>
        <v>283</v>
      </c>
      <c r="H88" s="15" t="s">
        <v>252</v>
      </c>
      <c r="I88" s="32">
        <v>11000</v>
      </c>
      <c r="J88" s="32">
        <v>0</v>
      </c>
      <c r="K88" s="15">
        <v>11000</v>
      </c>
      <c r="L88" s="15">
        <v>100760</v>
      </c>
      <c r="M88" s="15" t="s">
        <v>253</v>
      </c>
      <c r="N88" s="15">
        <v>0</v>
      </c>
      <c r="O88" s="15">
        <v>0</v>
      </c>
      <c r="P88" s="2">
        <f t="shared" si="6"/>
        <v>9.16</v>
      </c>
      <c r="W88" s="2">
        <v>9.16</v>
      </c>
      <c r="X88" s="2">
        <v>9.16</v>
      </c>
      <c r="Y88" s="2">
        <v>9.17</v>
      </c>
      <c r="AA88" s="2" t="e">
        <v>#N/A</v>
      </c>
      <c r="AB88" s="2" t="e">
        <v>#N/A</v>
      </c>
      <c r="AC88" s="2" t="e">
        <v>#N/A</v>
      </c>
      <c r="AE88" s="2">
        <f>VLOOKUP(F88, $AG$84:$AJ$116, 4, FALSE)</f>
        <v>9.17</v>
      </c>
      <c r="AG88" s="50" t="s">
        <v>5</v>
      </c>
      <c r="AH88" s="50">
        <v>13.45</v>
      </c>
      <c r="AI88" s="50">
        <v>13.45</v>
      </c>
      <c r="AJ88" s="50">
        <v>13.5</v>
      </c>
    </row>
    <row r="89" spans="1:36" ht="16.5" x14ac:dyDescent="0.25">
      <c r="A89" s="15">
        <v>20170220</v>
      </c>
      <c r="B89" s="15" t="s">
        <v>321</v>
      </c>
      <c r="C89" s="15" t="s">
        <v>367</v>
      </c>
      <c r="D89" s="15" t="s">
        <v>250</v>
      </c>
      <c r="E89" s="15" t="s">
        <v>251</v>
      </c>
      <c r="F89" s="68" t="s">
        <v>28</v>
      </c>
      <c r="G89" s="15" t="str">
        <f>LEFT(F89, 3)</f>
        <v>288</v>
      </c>
      <c r="H89" s="15" t="s">
        <v>252</v>
      </c>
      <c r="I89" s="32">
        <v>12000</v>
      </c>
      <c r="J89" s="32">
        <v>0</v>
      </c>
      <c r="K89" s="15">
        <v>12000</v>
      </c>
      <c r="L89" s="15">
        <v>104040</v>
      </c>
      <c r="M89" s="15" t="s">
        <v>253</v>
      </c>
      <c r="N89" s="15">
        <v>0</v>
      </c>
      <c r="O89" s="15">
        <v>0</v>
      </c>
      <c r="P89" s="2">
        <f t="shared" si="6"/>
        <v>8.67</v>
      </c>
      <c r="W89" s="2">
        <v>8.66</v>
      </c>
      <c r="X89" s="2">
        <v>8.66</v>
      </c>
      <c r="Y89" s="2">
        <v>8.67</v>
      </c>
      <c r="AA89" s="2" t="e">
        <v>#N/A</v>
      </c>
      <c r="AB89" s="2" t="e">
        <v>#N/A</v>
      </c>
      <c r="AC89" s="2" t="e">
        <v>#N/A</v>
      </c>
      <c r="AE89" s="2">
        <f>VLOOKUP(F89, $AG$84:$AJ$116, 4, FALSE)</f>
        <v>8.67</v>
      </c>
      <c r="AG89" s="50" t="s">
        <v>6</v>
      </c>
      <c r="AH89" s="50">
        <v>30.25</v>
      </c>
      <c r="AI89" s="50">
        <v>30.25</v>
      </c>
      <c r="AJ89" s="50">
        <v>30.3</v>
      </c>
    </row>
    <row r="90" spans="1:36" ht="16.5" x14ac:dyDescent="0.25">
      <c r="A90" s="15">
        <v>20170220</v>
      </c>
      <c r="B90" s="15" t="s">
        <v>322</v>
      </c>
      <c r="C90" s="15" t="s">
        <v>367</v>
      </c>
      <c r="D90" s="15" t="s">
        <v>250</v>
      </c>
      <c r="E90" s="15" t="s">
        <v>251</v>
      </c>
      <c r="F90" s="68" t="s">
        <v>5</v>
      </c>
      <c r="G90" s="15" t="str">
        <f>LEFT(F90, 3)</f>
        <v>282</v>
      </c>
      <c r="H90" s="15" t="s">
        <v>252</v>
      </c>
      <c r="I90" s="32">
        <v>6000</v>
      </c>
      <c r="J90" s="32">
        <v>0</v>
      </c>
      <c r="K90" s="15">
        <v>6000</v>
      </c>
      <c r="L90" s="15">
        <v>81000</v>
      </c>
      <c r="M90" s="15" t="s">
        <v>253</v>
      </c>
      <c r="N90" s="15">
        <v>0</v>
      </c>
      <c r="O90" s="15">
        <v>0</v>
      </c>
      <c r="P90" s="2">
        <f t="shared" si="6"/>
        <v>13.5</v>
      </c>
      <c r="W90" s="2">
        <v>13.45</v>
      </c>
      <c r="X90" s="2">
        <v>13.45</v>
      </c>
      <c r="Y90" s="2">
        <v>13.5</v>
      </c>
      <c r="AA90" s="2" t="e">
        <v>#N/A</v>
      </c>
      <c r="AB90" s="2" t="e">
        <v>#N/A</v>
      </c>
      <c r="AC90" s="2" t="e">
        <v>#N/A</v>
      </c>
      <c r="AE90" s="2">
        <f>VLOOKUP(F90, $AG$84:$AJ$116, 4, FALSE)</f>
        <v>13.5</v>
      </c>
      <c r="AG90" s="50" t="s">
        <v>7</v>
      </c>
      <c r="AH90" s="50">
        <v>19</v>
      </c>
      <c r="AI90" s="50">
        <v>19</v>
      </c>
      <c r="AJ90" s="50">
        <v>19.05</v>
      </c>
    </row>
    <row r="91" spans="1:36" ht="16.5" x14ac:dyDescent="0.25">
      <c r="A91" s="15">
        <v>20170220</v>
      </c>
      <c r="B91" s="15" t="s">
        <v>323</v>
      </c>
      <c r="C91" s="15" t="s">
        <v>367</v>
      </c>
      <c r="D91" s="15" t="s">
        <v>250</v>
      </c>
      <c r="E91" s="15" t="s">
        <v>251</v>
      </c>
      <c r="F91" s="68" t="s">
        <v>14</v>
      </c>
      <c r="G91" s="15" t="str">
        <f>LEFT(F91, 3)</f>
        <v>285</v>
      </c>
      <c r="H91" s="15" t="s">
        <v>252</v>
      </c>
      <c r="I91" s="32">
        <v>3000</v>
      </c>
      <c r="J91" s="32">
        <v>0</v>
      </c>
      <c r="K91" s="15">
        <v>3000</v>
      </c>
      <c r="L91" s="15">
        <v>45900</v>
      </c>
      <c r="M91" s="15" t="s">
        <v>253</v>
      </c>
      <c r="N91" s="15">
        <v>0</v>
      </c>
      <c r="O91" s="15">
        <v>0</v>
      </c>
      <c r="P91" s="2">
        <f t="shared" si="6"/>
        <v>15.3</v>
      </c>
      <c r="W91" s="2">
        <v>15.3</v>
      </c>
      <c r="X91" s="2">
        <v>15.25</v>
      </c>
      <c r="Y91" s="2">
        <v>15.3</v>
      </c>
      <c r="AA91" s="2" t="e">
        <v>#N/A</v>
      </c>
      <c r="AB91" s="2" t="e">
        <v>#N/A</v>
      </c>
      <c r="AC91" s="2" t="e">
        <v>#N/A</v>
      </c>
      <c r="AE91" s="2">
        <f>VLOOKUP(F91, $AG$84:$AJ$116, 4, FALSE)</f>
        <v>15.3</v>
      </c>
      <c r="AG91" s="50" t="s">
        <v>8</v>
      </c>
      <c r="AH91" s="50">
        <v>8.41</v>
      </c>
      <c r="AI91" s="50">
        <v>8.41</v>
      </c>
      <c r="AJ91" s="50">
        <v>8.42</v>
      </c>
    </row>
    <row r="92" spans="1:36" ht="16.5" x14ac:dyDescent="0.25">
      <c r="A92" s="15">
        <v>20170220</v>
      </c>
      <c r="B92" s="15" t="s">
        <v>323</v>
      </c>
      <c r="C92" s="15" t="s">
        <v>367</v>
      </c>
      <c r="D92" s="15" t="s">
        <v>250</v>
      </c>
      <c r="E92" s="15" t="s">
        <v>251</v>
      </c>
      <c r="F92" s="68" t="s">
        <v>14</v>
      </c>
      <c r="G92" s="15" t="str">
        <f>LEFT(F92, 3)</f>
        <v>285</v>
      </c>
      <c r="H92" s="15" t="s">
        <v>252</v>
      </c>
      <c r="I92" s="32">
        <v>1000</v>
      </c>
      <c r="J92" s="32">
        <v>0</v>
      </c>
      <c r="K92" s="15">
        <v>1000</v>
      </c>
      <c r="L92" s="15">
        <v>15300</v>
      </c>
      <c r="M92" s="15" t="s">
        <v>253</v>
      </c>
      <c r="N92" s="15">
        <v>0</v>
      </c>
      <c r="O92" s="15">
        <v>0</v>
      </c>
      <c r="P92" s="2">
        <f t="shared" si="6"/>
        <v>15.3</v>
      </c>
      <c r="W92" s="2">
        <v>15.3</v>
      </c>
      <c r="X92" s="2">
        <v>15.25</v>
      </c>
      <c r="Y92" s="2">
        <v>15.3</v>
      </c>
      <c r="AA92" s="2" t="e">
        <v>#N/A</v>
      </c>
      <c r="AB92" s="2" t="e">
        <v>#N/A</v>
      </c>
      <c r="AC92" s="2" t="e">
        <v>#N/A</v>
      </c>
      <c r="AE92" s="2">
        <f>VLOOKUP(F92, $AG$84:$AJ$116, 4, FALSE)</f>
        <v>15.3</v>
      </c>
      <c r="AG92" s="50" t="s">
        <v>9</v>
      </c>
      <c r="AH92" s="50">
        <v>9.66</v>
      </c>
      <c r="AI92" s="50">
        <v>9.66</v>
      </c>
      <c r="AJ92" s="50">
        <v>9.67</v>
      </c>
    </row>
    <row r="93" spans="1:36" ht="16.5" x14ac:dyDescent="0.25">
      <c r="A93" s="15">
        <v>20170220</v>
      </c>
      <c r="B93" s="15" t="s">
        <v>323</v>
      </c>
      <c r="C93" s="15" t="s">
        <v>367</v>
      </c>
      <c r="D93" s="15" t="s">
        <v>250</v>
      </c>
      <c r="E93" s="15" t="s">
        <v>251</v>
      </c>
      <c r="F93" s="68" t="s">
        <v>14</v>
      </c>
      <c r="G93" s="15" t="str">
        <f>LEFT(F93, 3)</f>
        <v>285</v>
      </c>
      <c r="H93" s="15" t="s">
        <v>252</v>
      </c>
      <c r="I93" s="32">
        <v>1000</v>
      </c>
      <c r="J93" s="32">
        <v>0</v>
      </c>
      <c r="K93" s="15">
        <v>1000</v>
      </c>
      <c r="L93" s="15">
        <v>15300</v>
      </c>
      <c r="M93" s="15" t="s">
        <v>253</v>
      </c>
      <c r="N93" s="15">
        <v>0</v>
      </c>
      <c r="O93" s="15">
        <v>0</v>
      </c>
      <c r="P93" s="2">
        <f t="shared" si="6"/>
        <v>15.3</v>
      </c>
      <c r="W93" s="2">
        <v>15.3</v>
      </c>
      <c r="X93" s="2">
        <v>15.25</v>
      </c>
      <c r="Y93" s="2">
        <v>15.3</v>
      </c>
      <c r="AA93" s="2" t="e">
        <v>#N/A</v>
      </c>
      <c r="AB93" s="2" t="e">
        <v>#N/A</v>
      </c>
      <c r="AC93" s="2" t="e">
        <v>#N/A</v>
      </c>
      <c r="AE93" s="2">
        <f>VLOOKUP(F93, $AG$84:$AJ$116, 4, FALSE)</f>
        <v>15.3</v>
      </c>
      <c r="AG93" s="50" t="s">
        <v>10</v>
      </c>
      <c r="AH93" s="50">
        <v>9.16</v>
      </c>
      <c r="AI93" s="50">
        <v>9.16</v>
      </c>
      <c r="AJ93" s="50">
        <v>9.17</v>
      </c>
    </row>
    <row r="94" spans="1:36" ht="16.5" x14ac:dyDescent="0.25">
      <c r="A94" s="15">
        <v>20170220</v>
      </c>
      <c r="B94" s="15" t="s">
        <v>324</v>
      </c>
      <c r="C94" s="15" t="s">
        <v>367</v>
      </c>
      <c r="D94" s="15" t="s">
        <v>250</v>
      </c>
      <c r="E94" s="15" t="s">
        <v>251</v>
      </c>
      <c r="F94" s="68" t="s">
        <v>9</v>
      </c>
      <c r="G94" s="15" t="str">
        <f>LEFT(F94, 3)</f>
        <v>283</v>
      </c>
      <c r="H94" s="15" t="s">
        <v>252</v>
      </c>
      <c r="I94" s="32">
        <v>7000</v>
      </c>
      <c r="J94" s="32">
        <v>0</v>
      </c>
      <c r="K94" s="15">
        <v>7000</v>
      </c>
      <c r="L94" s="15">
        <v>67690</v>
      </c>
      <c r="M94" s="15" t="s">
        <v>253</v>
      </c>
      <c r="N94" s="15">
        <v>0</v>
      </c>
      <c r="O94" s="15">
        <v>0</v>
      </c>
      <c r="P94" s="2">
        <f t="shared" si="6"/>
        <v>9.67</v>
      </c>
      <c r="W94" s="2">
        <v>9.66</v>
      </c>
      <c r="X94" s="2">
        <v>9.66</v>
      </c>
      <c r="Y94" s="2">
        <v>9.67</v>
      </c>
      <c r="AA94" s="2" t="e">
        <v>#N/A</v>
      </c>
      <c r="AB94" s="2" t="e">
        <v>#N/A</v>
      </c>
      <c r="AC94" s="2" t="e">
        <v>#N/A</v>
      </c>
      <c r="AE94" s="2">
        <f>VLOOKUP(F94, $AG$84:$AJ$116, 4, FALSE)</f>
        <v>9.67</v>
      </c>
      <c r="AG94" s="50" t="s">
        <v>11</v>
      </c>
      <c r="AH94" s="50">
        <v>9.33</v>
      </c>
      <c r="AI94" s="50">
        <v>9.33</v>
      </c>
      <c r="AJ94" s="50">
        <v>9.34</v>
      </c>
    </row>
    <row r="95" spans="1:36" ht="16.5" x14ac:dyDescent="0.25">
      <c r="A95" s="15">
        <v>20170220</v>
      </c>
      <c r="B95" s="15" t="s">
        <v>325</v>
      </c>
      <c r="C95" s="15" t="s">
        <v>367</v>
      </c>
      <c r="D95" s="15" t="s">
        <v>255</v>
      </c>
      <c r="E95" s="15" t="s">
        <v>251</v>
      </c>
      <c r="F95" s="68" t="s">
        <v>272</v>
      </c>
      <c r="G95" s="15" t="str">
        <f>LEFT(F95, 3)</f>
        <v>LOF</v>
      </c>
      <c r="H95" s="15" t="s">
        <v>252</v>
      </c>
      <c r="I95" s="32">
        <v>0</v>
      </c>
      <c r="J95" s="32">
        <v>-1</v>
      </c>
      <c r="K95" s="15">
        <v>-1</v>
      </c>
      <c r="L95" s="15">
        <v>-29700</v>
      </c>
      <c r="M95" s="15" t="s">
        <v>257</v>
      </c>
      <c r="N95" s="15">
        <v>1</v>
      </c>
      <c r="O95" s="15">
        <v>12</v>
      </c>
      <c r="P95" s="2">
        <f>L95/K95/2000</f>
        <v>14.85</v>
      </c>
      <c r="W95" s="2" t="e">
        <v>#N/A</v>
      </c>
      <c r="X95" s="2" t="e">
        <v>#N/A</v>
      </c>
      <c r="Y95" s="2" t="e">
        <v>#N/A</v>
      </c>
      <c r="AA95" s="2">
        <v>14.85</v>
      </c>
      <c r="AB95" s="2">
        <v>14.85</v>
      </c>
      <c r="AC95" s="2">
        <v>14.95</v>
      </c>
      <c r="AE95" s="2" t="e">
        <f>VLOOKUP(F95, $AG$84:$AJ$116, 4, FALSE)</f>
        <v>#N/A</v>
      </c>
      <c r="AG95" s="50" t="s">
        <v>12</v>
      </c>
      <c r="AH95" s="50">
        <v>13.95</v>
      </c>
      <c r="AI95" s="50">
        <v>13.95</v>
      </c>
      <c r="AJ95" s="50">
        <v>14.05</v>
      </c>
    </row>
    <row r="96" spans="1:36" ht="16.5" x14ac:dyDescent="0.25">
      <c r="A96" s="15">
        <v>20170220</v>
      </c>
      <c r="B96" s="15" t="s">
        <v>326</v>
      </c>
      <c r="C96" s="15" t="s">
        <v>367</v>
      </c>
      <c r="D96" s="15" t="s">
        <v>250</v>
      </c>
      <c r="E96" s="15" t="s">
        <v>251</v>
      </c>
      <c r="F96" s="68" t="s">
        <v>22</v>
      </c>
      <c r="G96" s="15" t="str">
        <f>LEFT(F96, 3)</f>
        <v>288</v>
      </c>
      <c r="H96" s="15" t="s">
        <v>252</v>
      </c>
      <c r="I96" s="32">
        <v>1000</v>
      </c>
      <c r="J96" s="32">
        <v>0</v>
      </c>
      <c r="K96" s="15">
        <v>1000</v>
      </c>
      <c r="L96" s="15">
        <v>8120</v>
      </c>
      <c r="M96" s="15" t="s">
        <v>253</v>
      </c>
      <c r="N96" s="15">
        <v>0</v>
      </c>
      <c r="O96" s="15">
        <v>0</v>
      </c>
      <c r="P96" s="2">
        <f t="shared" si="6"/>
        <v>8.1199999999999992</v>
      </c>
      <c r="W96" s="2">
        <v>8.1199999999999992</v>
      </c>
      <c r="X96" s="2">
        <v>8.11</v>
      </c>
      <c r="Y96" s="2">
        <v>8.1199999999999992</v>
      </c>
      <c r="AA96" s="2" t="e">
        <v>#N/A</v>
      </c>
      <c r="AB96" s="2" t="e">
        <v>#N/A</v>
      </c>
      <c r="AC96" s="2" t="e">
        <v>#N/A</v>
      </c>
      <c r="AE96" s="2">
        <f>VLOOKUP(F96, $AG$84:$AJ$116, 4, FALSE)</f>
        <v>8.1199999999999992</v>
      </c>
      <c r="AG96" s="50" t="s">
        <v>13</v>
      </c>
      <c r="AH96" s="50">
        <v>26.5</v>
      </c>
      <c r="AI96" s="50">
        <v>26.5</v>
      </c>
      <c r="AJ96" s="50">
        <v>26.65</v>
      </c>
    </row>
    <row r="97" spans="1:36" ht="16.5" x14ac:dyDescent="0.25">
      <c r="A97" s="14">
        <v>20170301</v>
      </c>
      <c r="B97" s="14" t="s">
        <v>327</v>
      </c>
      <c r="C97" s="14" t="s">
        <v>367</v>
      </c>
      <c r="D97" s="14" t="s">
        <v>250</v>
      </c>
      <c r="E97" s="14" t="s">
        <v>251</v>
      </c>
      <c r="F97" s="14" t="s">
        <v>10</v>
      </c>
      <c r="G97" s="14" t="str">
        <f>LEFT(F97, 3)</f>
        <v>283</v>
      </c>
      <c r="H97" s="14" t="s">
        <v>328</v>
      </c>
      <c r="I97" s="36">
        <v>0</v>
      </c>
      <c r="J97" s="36">
        <v>-14000</v>
      </c>
      <c r="K97" s="14">
        <v>-14000</v>
      </c>
      <c r="L97" s="14">
        <v>-128520</v>
      </c>
      <c r="M97" s="14" t="s">
        <v>253</v>
      </c>
      <c r="N97" s="14">
        <v>385</v>
      </c>
      <c r="O97" s="14">
        <v>0</v>
      </c>
      <c r="P97" s="2">
        <f t="shared" si="6"/>
        <v>9.18</v>
      </c>
      <c r="W97" s="2">
        <v>9.18</v>
      </c>
      <c r="X97" s="2">
        <v>9.18</v>
      </c>
      <c r="Y97" s="2">
        <v>9.19</v>
      </c>
      <c r="AA97" s="2" t="e">
        <v>#N/A</v>
      </c>
      <c r="AB97" s="2" t="e">
        <v>#N/A</v>
      </c>
      <c r="AC97" s="2" t="e">
        <v>#N/A</v>
      </c>
      <c r="AE97" s="2">
        <f>VLOOKUP(F97, $AG$84:$AJ$116, 4, FALSE)</f>
        <v>9.17</v>
      </c>
      <c r="AG97" s="50" t="s">
        <v>14</v>
      </c>
      <c r="AH97" s="50">
        <v>15.3</v>
      </c>
      <c r="AI97" s="50">
        <v>15.25</v>
      </c>
      <c r="AJ97" s="50">
        <v>15.3</v>
      </c>
    </row>
    <row r="98" spans="1:36" ht="16.5" x14ac:dyDescent="0.25">
      <c r="A98" s="14">
        <v>20170301</v>
      </c>
      <c r="B98" s="14" t="s">
        <v>327</v>
      </c>
      <c r="C98" s="14" t="s">
        <v>367</v>
      </c>
      <c r="D98" s="14" t="s">
        <v>250</v>
      </c>
      <c r="E98" s="14" t="s">
        <v>251</v>
      </c>
      <c r="F98" s="14" t="s">
        <v>8</v>
      </c>
      <c r="G98" s="14" t="str">
        <f>LEFT(F98, 3)</f>
        <v>283</v>
      </c>
      <c r="H98" s="14" t="s">
        <v>328</v>
      </c>
      <c r="I98" s="36">
        <v>0</v>
      </c>
      <c r="J98" s="36">
        <v>-18000</v>
      </c>
      <c r="K98" s="14">
        <v>-18000</v>
      </c>
      <c r="L98" s="14">
        <v>-152100</v>
      </c>
      <c r="M98" s="14" t="s">
        <v>253</v>
      </c>
      <c r="N98" s="14">
        <v>456</v>
      </c>
      <c r="O98" s="14">
        <v>0</v>
      </c>
      <c r="P98" s="2">
        <f t="shared" si="6"/>
        <v>8.4499999999999993</v>
      </c>
      <c r="W98" s="2">
        <v>8.4600000000000009</v>
      </c>
      <c r="X98" s="2">
        <v>8.4499999999999993</v>
      </c>
      <c r="Y98" s="2">
        <v>8.4600000000000009</v>
      </c>
      <c r="AA98" s="2" t="e">
        <v>#N/A</v>
      </c>
      <c r="AB98" s="2" t="e">
        <v>#N/A</v>
      </c>
      <c r="AC98" s="2" t="e">
        <v>#N/A</v>
      </c>
      <c r="AE98" s="2">
        <f>VLOOKUP(F98, $AG$84:$AJ$116, 4, FALSE)</f>
        <v>8.42</v>
      </c>
      <c r="AG98" s="50" t="s">
        <v>15</v>
      </c>
      <c r="AH98" s="50">
        <v>13.6</v>
      </c>
      <c r="AI98" s="50">
        <v>13.6</v>
      </c>
      <c r="AJ98" s="50">
        <v>13.65</v>
      </c>
    </row>
    <row r="99" spans="1:36" ht="16.5" x14ac:dyDescent="0.25">
      <c r="A99" s="14">
        <v>20170301</v>
      </c>
      <c r="B99" s="14" t="s">
        <v>327</v>
      </c>
      <c r="C99" s="14" t="s">
        <v>367</v>
      </c>
      <c r="D99" s="14" t="s">
        <v>250</v>
      </c>
      <c r="E99" s="14" t="s">
        <v>251</v>
      </c>
      <c r="F99" s="14" t="s">
        <v>8</v>
      </c>
      <c r="G99" s="14" t="str">
        <f>LEFT(F99, 3)</f>
        <v>283</v>
      </c>
      <c r="H99" s="14" t="s">
        <v>328</v>
      </c>
      <c r="I99" s="36">
        <v>0</v>
      </c>
      <c r="J99" s="36">
        <v>-7000</v>
      </c>
      <c r="K99" s="14">
        <v>-7000</v>
      </c>
      <c r="L99" s="14">
        <v>-59150</v>
      </c>
      <c r="M99" s="14" t="s">
        <v>253</v>
      </c>
      <c r="N99" s="14">
        <v>177</v>
      </c>
      <c r="O99" s="14">
        <v>0</v>
      </c>
      <c r="P99" s="2">
        <f t="shared" si="6"/>
        <v>8.4499999999999993</v>
      </c>
      <c r="W99" s="2">
        <v>8.4600000000000009</v>
      </c>
      <c r="X99" s="2">
        <v>8.4499999999999993</v>
      </c>
      <c r="Y99" s="2">
        <v>8.4600000000000009</v>
      </c>
      <c r="AA99" s="2" t="e">
        <v>#N/A</v>
      </c>
      <c r="AB99" s="2" t="e">
        <v>#N/A</v>
      </c>
      <c r="AC99" s="2" t="e">
        <v>#N/A</v>
      </c>
      <c r="AE99" s="2">
        <f>VLOOKUP(F99, $AG$84:$AJ$116, 4, FALSE)</f>
        <v>8.42</v>
      </c>
      <c r="AG99" s="50" t="s">
        <v>16</v>
      </c>
      <c r="AH99" s="50">
        <v>13.2</v>
      </c>
      <c r="AI99" s="50">
        <v>13.2</v>
      </c>
      <c r="AJ99" s="50">
        <v>13.25</v>
      </c>
    </row>
    <row r="100" spans="1:36" ht="16.5" x14ac:dyDescent="0.25">
      <c r="A100" s="14">
        <v>20170301</v>
      </c>
      <c r="B100" s="14" t="s">
        <v>327</v>
      </c>
      <c r="C100" s="14" t="s">
        <v>367</v>
      </c>
      <c r="D100" s="14" t="s">
        <v>250</v>
      </c>
      <c r="E100" s="14" t="s">
        <v>251</v>
      </c>
      <c r="F100" s="14" t="s">
        <v>9</v>
      </c>
      <c r="G100" s="14" t="str">
        <f>LEFT(F100, 3)</f>
        <v>283</v>
      </c>
      <c r="H100" s="14" t="s">
        <v>252</v>
      </c>
      <c r="I100" s="36">
        <v>0</v>
      </c>
      <c r="J100" s="36">
        <v>-9000</v>
      </c>
      <c r="K100" s="14">
        <v>-9000</v>
      </c>
      <c r="L100" s="14">
        <v>-87750</v>
      </c>
      <c r="M100" s="14" t="s">
        <v>253</v>
      </c>
      <c r="N100" s="14">
        <v>263</v>
      </c>
      <c r="O100" s="14">
        <v>0</v>
      </c>
      <c r="P100" s="2">
        <f t="shared" si="6"/>
        <v>9.75</v>
      </c>
      <c r="W100" s="2">
        <v>9.7799999999999994</v>
      </c>
      <c r="X100" s="2">
        <v>9.75</v>
      </c>
      <c r="Y100" s="2">
        <v>9.7799999999999994</v>
      </c>
      <c r="AA100" s="2" t="e">
        <v>#N/A</v>
      </c>
      <c r="AB100" s="2" t="e">
        <v>#N/A</v>
      </c>
      <c r="AC100" s="2" t="e">
        <v>#N/A</v>
      </c>
      <c r="AE100" s="2">
        <f>VLOOKUP(F100, $AG$84:$AJ$116, 4, FALSE)</f>
        <v>9.67</v>
      </c>
      <c r="AG100" s="50" t="s">
        <v>17</v>
      </c>
      <c r="AH100" s="50">
        <v>9.1300000000000008</v>
      </c>
      <c r="AI100" s="50">
        <v>9.1300000000000008</v>
      </c>
      <c r="AJ100" s="50">
        <v>9.15</v>
      </c>
    </row>
    <row r="101" spans="1:36" ht="16.5" x14ac:dyDescent="0.25">
      <c r="A101" s="14">
        <v>20170301</v>
      </c>
      <c r="B101" s="14" t="s">
        <v>329</v>
      </c>
      <c r="C101" s="14" t="s">
        <v>367</v>
      </c>
      <c r="D101" s="14" t="s">
        <v>250</v>
      </c>
      <c r="E101" s="14" t="s">
        <v>251</v>
      </c>
      <c r="F101" s="14" t="s">
        <v>28</v>
      </c>
      <c r="G101" s="14" t="str">
        <f>LEFT(F101, 3)</f>
        <v>288</v>
      </c>
      <c r="H101" s="14" t="s">
        <v>328</v>
      </c>
      <c r="I101" s="36">
        <v>0</v>
      </c>
      <c r="J101" s="36">
        <v>-3000</v>
      </c>
      <c r="K101" s="14">
        <v>-3000</v>
      </c>
      <c r="L101" s="14">
        <v>-26160</v>
      </c>
      <c r="M101" s="14" t="s">
        <v>253</v>
      </c>
      <c r="N101" s="14">
        <v>78</v>
      </c>
      <c r="O101" s="14">
        <v>0</v>
      </c>
      <c r="P101" s="2">
        <f t="shared" si="6"/>
        <v>8.7200000000000006</v>
      </c>
      <c r="W101" s="2">
        <v>8.73</v>
      </c>
      <c r="X101" s="2">
        <v>8.7200000000000006</v>
      </c>
      <c r="Y101" s="2">
        <v>8.73</v>
      </c>
      <c r="AA101" s="2" t="e">
        <v>#N/A</v>
      </c>
      <c r="AB101" s="2" t="e">
        <v>#N/A</v>
      </c>
      <c r="AC101" s="2" t="e">
        <v>#N/A</v>
      </c>
      <c r="AE101" s="2">
        <f>VLOOKUP(F101, $AG$84:$AJ$116, 4, FALSE)</f>
        <v>8.67</v>
      </c>
      <c r="AG101" s="50" t="s">
        <v>18</v>
      </c>
      <c r="AH101" s="50">
        <v>16.75</v>
      </c>
      <c r="AI101" s="50">
        <v>16.7</v>
      </c>
      <c r="AJ101" s="50">
        <v>16.75</v>
      </c>
    </row>
    <row r="102" spans="1:36" ht="16.5" x14ac:dyDescent="0.25">
      <c r="A102" s="14">
        <v>20170301</v>
      </c>
      <c r="B102" s="14" t="s">
        <v>329</v>
      </c>
      <c r="C102" s="14" t="s">
        <v>367</v>
      </c>
      <c r="D102" s="14" t="s">
        <v>250</v>
      </c>
      <c r="E102" s="14" t="s">
        <v>251</v>
      </c>
      <c r="F102" s="14" t="s">
        <v>28</v>
      </c>
      <c r="G102" s="14" t="str">
        <f>LEFT(F102, 3)</f>
        <v>288</v>
      </c>
      <c r="H102" s="14" t="s">
        <v>328</v>
      </c>
      <c r="I102" s="36">
        <v>0</v>
      </c>
      <c r="J102" s="36">
        <v>-10000</v>
      </c>
      <c r="K102" s="14">
        <v>-10000</v>
      </c>
      <c r="L102" s="14">
        <v>-87200</v>
      </c>
      <c r="M102" s="14" t="s">
        <v>253</v>
      </c>
      <c r="N102" s="14">
        <v>261</v>
      </c>
      <c r="O102" s="14">
        <v>0</v>
      </c>
      <c r="P102" s="2">
        <f t="shared" si="6"/>
        <v>8.7200000000000006</v>
      </c>
      <c r="W102" s="2">
        <v>8.73</v>
      </c>
      <c r="X102" s="2">
        <v>8.7200000000000006</v>
      </c>
      <c r="Y102" s="2">
        <v>8.73</v>
      </c>
      <c r="AA102" s="2" t="e">
        <v>#N/A</v>
      </c>
      <c r="AB102" s="2" t="e">
        <v>#N/A</v>
      </c>
      <c r="AC102" s="2" t="e">
        <v>#N/A</v>
      </c>
      <c r="AE102" s="2">
        <f>VLOOKUP(F102, $AG$84:$AJ$116, 4, FALSE)</f>
        <v>8.67</v>
      </c>
      <c r="AG102" s="50" t="s">
        <v>19</v>
      </c>
      <c r="AH102" s="50">
        <v>16.95</v>
      </c>
      <c r="AI102" s="50">
        <v>16.95</v>
      </c>
      <c r="AJ102" s="50">
        <v>17</v>
      </c>
    </row>
    <row r="103" spans="1:36" ht="16.5" x14ac:dyDescent="0.25">
      <c r="A103" s="14">
        <v>20170301</v>
      </c>
      <c r="B103" s="14" t="s">
        <v>329</v>
      </c>
      <c r="C103" s="14" t="s">
        <v>367</v>
      </c>
      <c r="D103" s="14" t="s">
        <v>250</v>
      </c>
      <c r="E103" s="14" t="s">
        <v>251</v>
      </c>
      <c r="F103" s="14" t="s">
        <v>28</v>
      </c>
      <c r="G103" s="14" t="str">
        <f>LEFT(F103, 3)</f>
        <v>288</v>
      </c>
      <c r="H103" s="14" t="s">
        <v>328</v>
      </c>
      <c r="I103" s="36">
        <v>0</v>
      </c>
      <c r="J103" s="36">
        <v>-1000</v>
      </c>
      <c r="K103" s="14">
        <v>-1000</v>
      </c>
      <c r="L103" s="14">
        <v>-8720</v>
      </c>
      <c r="M103" s="14" t="s">
        <v>253</v>
      </c>
      <c r="N103" s="14">
        <v>26</v>
      </c>
      <c r="O103" s="14">
        <v>0</v>
      </c>
      <c r="P103" s="2">
        <f t="shared" si="6"/>
        <v>8.7200000000000006</v>
      </c>
      <c r="W103" s="2">
        <v>8.73</v>
      </c>
      <c r="X103" s="2">
        <v>8.7200000000000006</v>
      </c>
      <c r="Y103" s="2">
        <v>8.73</v>
      </c>
      <c r="AA103" s="2" t="e">
        <v>#N/A</v>
      </c>
      <c r="AB103" s="2" t="e">
        <v>#N/A</v>
      </c>
      <c r="AC103" s="2" t="e">
        <v>#N/A</v>
      </c>
      <c r="AE103" s="2">
        <f>VLOOKUP(F103, $AG$84:$AJ$116, 4, FALSE)</f>
        <v>8.67</v>
      </c>
      <c r="AG103" s="50" t="s">
        <v>20</v>
      </c>
      <c r="AH103" s="50">
        <v>50.4</v>
      </c>
      <c r="AI103" s="50">
        <v>50.3</v>
      </c>
      <c r="AJ103" s="50">
        <v>50.4</v>
      </c>
    </row>
    <row r="104" spans="1:36" ht="16.5" x14ac:dyDescent="0.25">
      <c r="A104" s="14">
        <v>20170301</v>
      </c>
      <c r="B104" s="14" t="s">
        <v>329</v>
      </c>
      <c r="C104" s="14" t="s">
        <v>367</v>
      </c>
      <c r="D104" s="14" t="s">
        <v>250</v>
      </c>
      <c r="E104" s="14" t="s">
        <v>251</v>
      </c>
      <c r="F104" s="14" t="s">
        <v>28</v>
      </c>
      <c r="G104" s="14" t="str">
        <f>LEFT(F104, 3)</f>
        <v>288</v>
      </c>
      <c r="H104" s="14" t="s">
        <v>328</v>
      </c>
      <c r="I104" s="36">
        <v>0</v>
      </c>
      <c r="J104" s="36">
        <v>-1000</v>
      </c>
      <c r="K104" s="14">
        <v>-1000</v>
      </c>
      <c r="L104" s="14">
        <v>-8720</v>
      </c>
      <c r="M104" s="14" t="s">
        <v>253</v>
      </c>
      <c r="N104" s="14">
        <v>26</v>
      </c>
      <c r="O104" s="14">
        <v>0</v>
      </c>
      <c r="P104" s="2">
        <f t="shared" si="6"/>
        <v>8.7200000000000006</v>
      </c>
      <c r="W104" s="2">
        <v>8.73</v>
      </c>
      <c r="X104" s="2">
        <v>8.7200000000000006</v>
      </c>
      <c r="Y104" s="2">
        <v>8.73</v>
      </c>
      <c r="AA104" s="2" t="e">
        <v>#N/A</v>
      </c>
      <c r="AB104" s="2" t="e">
        <v>#N/A</v>
      </c>
      <c r="AC104" s="2" t="e">
        <v>#N/A</v>
      </c>
      <c r="AE104" s="2">
        <f>VLOOKUP(F104, $AG$84:$AJ$116, 4, FALSE)</f>
        <v>8.67</v>
      </c>
      <c r="AG104" s="50" t="s">
        <v>21</v>
      </c>
      <c r="AH104" s="50">
        <v>49</v>
      </c>
      <c r="AI104" s="50">
        <v>49</v>
      </c>
      <c r="AJ104" s="50">
        <v>49.05</v>
      </c>
    </row>
    <row r="105" spans="1:36" ht="16.5" x14ac:dyDescent="0.25">
      <c r="A105" s="14">
        <v>20170301</v>
      </c>
      <c r="B105" s="14" t="s">
        <v>329</v>
      </c>
      <c r="C105" s="14" t="s">
        <v>367</v>
      </c>
      <c r="D105" s="14" t="s">
        <v>250</v>
      </c>
      <c r="E105" s="14" t="s">
        <v>251</v>
      </c>
      <c r="F105" s="14" t="s">
        <v>3</v>
      </c>
      <c r="G105" s="14" t="str">
        <f>LEFT(F105, 3)</f>
        <v>281</v>
      </c>
      <c r="H105" s="14" t="s">
        <v>328</v>
      </c>
      <c r="I105" s="36">
        <v>0</v>
      </c>
      <c r="J105" s="36">
        <v>-16000</v>
      </c>
      <c r="K105" s="14">
        <v>-16000</v>
      </c>
      <c r="L105" s="14">
        <v>-151360</v>
      </c>
      <c r="M105" s="14" t="s">
        <v>253</v>
      </c>
      <c r="N105" s="14">
        <v>454</v>
      </c>
      <c r="O105" s="14">
        <v>0</v>
      </c>
      <c r="P105" s="2">
        <f t="shared" si="6"/>
        <v>9.4600000000000009</v>
      </c>
      <c r="W105" s="2">
        <v>9.4700000000000006</v>
      </c>
      <c r="X105" s="2">
        <v>9.4600000000000009</v>
      </c>
      <c r="Y105" s="2">
        <v>9.4700000000000006</v>
      </c>
      <c r="AA105" s="2" t="e">
        <v>#N/A</v>
      </c>
      <c r="AB105" s="2" t="e">
        <v>#N/A</v>
      </c>
      <c r="AC105" s="2" t="e">
        <v>#N/A</v>
      </c>
      <c r="AE105" s="2">
        <f>VLOOKUP(F105, $AG$84:$AJ$116, 4, FALSE)</f>
        <v>9.4</v>
      </c>
      <c r="AG105" s="50" t="s">
        <v>22</v>
      </c>
      <c r="AH105" s="50">
        <v>8.1199999999999992</v>
      </c>
      <c r="AI105" s="50">
        <v>8.11</v>
      </c>
      <c r="AJ105" s="50">
        <v>8.1199999999999992</v>
      </c>
    </row>
    <row r="106" spans="1:36" ht="16.5" x14ac:dyDescent="0.25">
      <c r="A106" s="14">
        <v>20170301</v>
      </c>
      <c r="B106" s="14" t="s">
        <v>330</v>
      </c>
      <c r="C106" s="14" t="s">
        <v>367</v>
      </c>
      <c r="D106" s="14" t="s">
        <v>250</v>
      </c>
      <c r="E106" s="14" t="s">
        <v>251</v>
      </c>
      <c r="F106" s="14" t="s">
        <v>18</v>
      </c>
      <c r="G106" s="14" t="str">
        <f>LEFT(F106, 3)</f>
        <v>286</v>
      </c>
      <c r="H106" s="14" t="s">
        <v>328</v>
      </c>
      <c r="I106" s="36">
        <v>0</v>
      </c>
      <c r="J106" s="36">
        <v>-9000</v>
      </c>
      <c r="K106" s="14">
        <v>-9000</v>
      </c>
      <c r="L106" s="14">
        <v>-149850</v>
      </c>
      <c r="M106" s="14" t="s">
        <v>253</v>
      </c>
      <c r="N106" s="14">
        <v>449</v>
      </c>
      <c r="O106" s="14">
        <v>0</v>
      </c>
      <c r="P106" s="2">
        <f t="shared" si="6"/>
        <v>16.649999999999999</v>
      </c>
      <c r="W106" s="2">
        <v>16.649999999999999</v>
      </c>
      <c r="X106" s="2">
        <v>16.600000000000001</v>
      </c>
      <c r="Y106" s="2">
        <v>16.649999999999999</v>
      </c>
      <c r="AA106" s="2" t="e">
        <v>#N/A</v>
      </c>
      <c r="AB106" s="2" t="e">
        <v>#N/A</v>
      </c>
      <c r="AC106" s="2" t="e">
        <v>#N/A</v>
      </c>
      <c r="AE106" s="2">
        <f>VLOOKUP(F106, $AG$84:$AJ$116, 4, FALSE)</f>
        <v>16.75</v>
      </c>
      <c r="AG106" s="50" t="s">
        <v>23</v>
      </c>
      <c r="AH106" s="50">
        <v>18.850000000000001</v>
      </c>
      <c r="AI106" s="50">
        <v>18.8</v>
      </c>
      <c r="AJ106" s="50">
        <v>18.850000000000001</v>
      </c>
    </row>
    <row r="107" spans="1:36" ht="16.5" x14ac:dyDescent="0.25">
      <c r="A107" s="14">
        <v>20170301</v>
      </c>
      <c r="B107" s="14" t="s">
        <v>330</v>
      </c>
      <c r="C107" s="14" t="s">
        <v>367</v>
      </c>
      <c r="D107" s="14" t="s">
        <v>250</v>
      </c>
      <c r="E107" s="14" t="s">
        <v>251</v>
      </c>
      <c r="F107" s="14" t="s">
        <v>23</v>
      </c>
      <c r="G107" s="14" t="str">
        <f>LEFT(F107, 3)</f>
        <v>288</v>
      </c>
      <c r="H107" s="14" t="s">
        <v>328</v>
      </c>
      <c r="I107" s="36">
        <v>0</v>
      </c>
      <c r="J107" s="36">
        <v>-1000</v>
      </c>
      <c r="K107" s="14">
        <v>-1000</v>
      </c>
      <c r="L107" s="14">
        <v>-18600</v>
      </c>
      <c r="M107" s="14" t="s">
        <v>253</v>
      </c>
      <c r="N107" s="14">
        <v>55</v>
      </c>
      <c r="O107" s="14">
        <v>0</v>
      </c>
      <c r="P107" s="2">
        <f t="shared" si="6"/>
        <v>18.600000000000001</v>
      </c>
      <c r="W107" s="2">
        <v>18.649999999999999</v>
      </c>
      <c r="X107" s="2">
        <v>18.600000000000001</v>
      </c>
      <c r="Y107" s="2">
        <v>18.649999999999999</v>
      </c>
      <c r="AA107" s="2" t="e">
        <v>#N/A</v>
      </c>
      <c r="AB107" s="2" t="e">
        <v>#N/A</v>
      </c>
      <c r="AC107" s="2" t="e">
        <v>#N/A</v>
      </c>
      <c r="AG107" s="50" t="s">
        <v>24</v>
      </c>
      <c r="AH107" s="50">
        <v>13</v>
      </c>
      <c r="AI107" s="50">
        <v>12.95</v>
      </c>
      <c r="AJ107" s="50">
        <v>13</v>
      </c>
    </row>
    <row r="108" spans="1:36" ht="16.5" x14ac:dyDescent="0.25">
      <c r="A108" s="14">
        <v>20170301</v>
      </c>
      <c r="B108" s="14" t="s">
        <v>330</v>
      </c>
      <c r="C108" s="14" t="s">
        <v>367</v>
      </c>
      <c r="D108" s="14" t="s">
        <v>250</v>
      </c>
      <c r="E108" s="14" t="s">
        <v>251</v>
      </c>
      <c r="F108" s="14" t="s">
        <v>23</v>
      </c>
      <c r="G108" s="14" t="str">
        <f>LEFT(F108, 3)</f>
        <v>288</v>
      </c>
      <c r="H108" s="14" t="s">
        <v>328</v>
      </c>
      <c r="I108" s="36">
        <v>0</v>
      </c>
      <c r="J108" s="36">
        <v>-4000</v>
      </c>
      <c r="K108" s="14">
        <v>-4000</v>
      </c>
      <c r="L108" s="14">
        <v>-74400</v>
      </c>
      <c r="M108" s="14" t="s">
        <v>253</v>
      </c>
      <c r="N108" s="14">
        <v>223</v>
      </c>
      <c r="O108" s="14">
        <v>0</v>
      </c>
      <c r="P108" s="2">
        <f t="shared" si="6"/>
        <v>18.600000000000001</v>
      </c>
      <c r="W108" s="2">
        <v>18.649999999999999</v>
      </c>
      <c r="X108" s="2">
        <v>18.600000000000001</v>
      </c>
      <c r="Y108" s="2">
        <v>18.649999999999999</v>
      </c>
      <c r="AA108" s="2" t="e">
        <v>#N/A</v>
      </c>
      <c r="AB108" s="2" t="e">
        <v>#N/A</v>
      </c>
      <c r="AC108" s="2" t="e">
        <v>#N/A</v>
      </c>
      <c r="AG108" s="50" t="s">
        <v>25</v>
      </c>
      <c r="AH108" s="50">
        <v>23.75</v>
      </c>
      <c r="AI108" s="50">
        <v>23.7</v>
      </c>
      <c r="AJ108" s="50">
        <v>23.75</v>
      </c>
    </row>
    <row r="109" spans="1:36" ht="16.5" x14ac:dyDescent="0.25">
      <c r="A109" s="14">
        <v>20170301</v>
      </c>
      <c r="B109" s="14" t="s">
        <v>330</v>
      </c>
      <c r="C109" s="14" t="s">
        <v>367</v>
      </c>
      <c r="D109" s="14" t="s">
        <v>250</v>
      </c>
      <c r="E109" s="14" t="s">
        <v>251</v>
      </c>
      <c r="F109" s="14" t="s">
        <v>23</v>
      </c>
      <c r="G109" s="14" t="str">
        <f>LEFT(F109, 3)</f>
        <v>288</v>
      </c>
      <c r="H109" s="14" t="s">
        <v>328</v>
      </c>
      <c r="I109" s="36">
        <v>0</v>
      </c>
      <c r="J109" s="36">
        <v>-3000</v>
      </c>
      <c r="K109" s="14">
        <v>-3000</v>
      </c>
      <c r="L109" s="14">
        <v>-55800</v>
      </c>
      <c r="M109" s="14" t="s">
        <v>253</v>
      </c>
      <c r="N109" s="14">
        <v>167</v>
      </c>
      <c r="O109" s="14">
        <v>0</v>
      </c>
      <c r="P109" s="2">
        <f t="shared" si="6"/>
        <v>18.600000000000001</v>
      </c>
      <c r="W109" s="2">
        <v>18.649999999999999</v>
      </c>
      <c r="X109" s="2">
        <v>18.600000000000001</v>
      </c>
      <c r="Y109" s="2">
        <v>18.649999999999999</v>
      </c>
      <c r="AA109" s="2" t="e">
        <v>#N/A</v>
      </c>
      <c r="AB109" s="2" t="e">
        <v>#N/A</v>
      </c>
      <c r="AC109" s="2" t="e">
        <v>#N/A</v>
      </c>
      <c r="AG109" s="50" t="s">
        <v>26</v>
      </c>
      <c r="AH109" s="50">
        <v>12.15</v>
      </c>
      <c r="AI109" s="50">
        <v>12.15</v>
      </c>
      <c r="AJ109" s="50">
        <v>12.2</v>
      </c>
    </row>
    <row r="110" spans="1:36" ht="16.5" x14ac:dyDescent="0.25">
      <c r="A110" s="14">
        <v>20170301</v>
      </c>
      <c r="B110" s="14" t="s">
        <v>330</v>
      </c>
      <c r="C110" s="14" t="s">
        <v>367</v>
      </c>
      <c r="D110" s="14" t="s">
        <v>250</v>
      </c>
      <c r="E110" s="14" t="s">
        <v>251</v>
      </c>
      <c r="F110" s="14" t="s">
        <v>23</v>
      </c>
      <c r="G110" s="14" t="str">
        <f>LEFT(F110, 3)</f>
        <v>288</v>
      </c>
      <c r="H110" s="14" t="s">
        <v>328</v>
      </c>
      <c r="I110" s="36">
        <v>0</v>
      </c>
      <c r="J110" s="36">
        <v>-21000</v>
      </c>
      <c r="K110" s="14">
        <v>-21000</v>
      </c>
      <c r="L110" s="14">
        <v>-390600</v>
      </c>
      <c r="M110" s="14" t="s">
        <v>253</v>
      </c>
      <c r="N110" s="14">
        <v>1171</v>
      </c>
      <c r="O110" s="14">
        <v>0</v>
      </c>
      <c r="P110" s="2">
        <f t="shared" si="6"/>
        <v>18.600000000000001</v>
      </c>
      <c r="W110" s="2">
        <v>18.649999999999999</v>
      </c>
      <c r="X110" s="2">
        <v>18.600000000000001</v>
      </c>
      <c r="Y110" s="2">
        <v>18.649999999999999</v>
      </c>
      <c r="AA110" s="2" t="e">
        <v>#N/A</v>
      </c>
      <c r="AB110" s="2" t="e">
        <v>#N/A</v>
      </c>
      <c r="AC110" s="2" t="e">
        <v>#N/A</v>
      </c>
      <c r="AG110" s="50" t="s">
        <v>27</v>
      </c>
      <c r="AH110" s="50">
        <v>8.34</v>
      </c>
      <c r="AI110" s="50">
        <v>8.34</v>
      </c>
      <c r="AJ110" s="50">
        <v>8.35</v>
      </c>
    </row>
    <row r="111" spans="1:36" ht="16.5" x14ac:dyDescent="0.25">
      <c r="A111" s="14">
        <v>20170301</v>
      </c>
      <c r="B111" s="14" t="s">
        <v>330</v>
      </c>
      <c r="C111" s="14" t="s">
        <v>367</v>
      </c>
      <c r="D111" s="14" t="s">
        <v>250</v>
      </c>
      <c r="E111" s="14" t="s">
        <v>251</v>
      </c>
      <c r="F111" s="14" t="s">
        <v>14</v>
      </c>
      <c r="G111" s="14" t="str">
        <f>LEFT(F111, 3)</f>
        <v>285</v>
      </c>
      <c r="H111" s="14" t="s">
        <v>328</v>
      </c>
      <c r="I111" s="36">
        <v>0</v>
      </c>
      <c r="J111" s="36">
        <v>-1000</v>
      </c>
      <c r="K111" s="14">
        <v>-1000</v>
      </c>
      <c r="L111" s="14">
        <v>-15150</v>
      </c>
      <c r="M111" s="14" t="s">
        <v>253</v>
      </c>
      <c r="N111" s="14">
        <v>45</v>
      </c>
      <c r="O111" s="14">
        <v>0</v>
      </c>
      <c r="P111" s="2">
        <f t="shared" si="6"/>
        <v>15.15</v>
      </c>
      <c r="W111" s="2">
        <v>15.15</v>
      </c>
      <c r="X111" s="2">
        <v>15.15</v>
      </c>
      <c r="Y111" s="2">
        <v>15.2</v>
      </c>
      <c r="AA111" s="2" t="e">
        <v>#N/A</v>
      </c>
      <c r="AB111" s="2" t="e">
        <v>#N/A</v>
      </c>
      <c r="AC111" s="2" t="e">
        <v>#N/A</v>
      </c>
      <c r="AG111" s="50" t="s">
        <v>28</v>
      </c>
      <c r="AH111" s="50">
        <v>8.66</v>
      </c>
      <c r="AI111" s="50">
        <v>8.66</v>
      </c>
      <c r="AJ111" s="50">
        <v>8.67</v>
      </c>
    </row>
    <row r="112" spans="1:36" ht="16.5" x14ac:dyDescent="0.25">
      <c r="A112" s="14">
        <v>20170301</v>
      </c>
      <c r="B112" s="14" t="s">
        <v>330</v>
      </c>
      <c r="C112" s="14" t="s">
        <v>367</v>
      </c>
      <c r="D112" s="14" t="s">
        <v>250</v>
      </c>
      <c r="E112" s="14" t="s">
        <v>251</v>
      </c>
      <c r="F112" s="14" t="s">
        <v>14</v>
      </c>
      <c r="G112" s="14" t="str">
        <f>LEFT(F112, 3)</f>
        <v>285</v>
      </c>
      <c r="H112" s="14" t="s">
        <v>328</v>
      </c>
      <c r="I112" s="36">
        <v>0</v>
      </c>
      <c r="J112" s="36">
        <v>-1000</v>
      </c>
      <c r="K112" s="14">
        <v>-1000</v>
      </c>
      <c r="L112" s="14">
        <v>-15150</v>
      </c>
      <c r="M112" s="14" t="s">
        <v>253</v>
      </c>
      <c r="N112" s="14">
        <v>45</v>
      </c>
      <c r="O112" s="14">
        <v>0</v>
      </c>
      <c r="P112" s="2">
        <f t="shared" si="6"/>
        <v>15.15</v>
      </c>
      <c r="W112" s="2">
        <v>15.15</v>
      </c>
      <c r="X112" s="2">
        <v>15.15</v>
      </c>
      <c r="Y112" s="2">
        <v>15.2</v>
      </c>
      <c r="AA112" s="2" t="e">
        <v>#N/A</v>
      </c>
      <c r="AB112" s="2" t="e">
        <v>#N/A</v>
      </c>
      <c r="AC112" s="2" t="e">
        <v>#N/A</v>
      </c>
      <c r="AG112" s="50" t="s">
        <v>29</v>
      </c>
      <c r="AH112" s="50">
        <v>9.56</v>
      </c>
      <c r="AI112" s="50">
        <v>9.56</v>
      </c>
      <c r="AJ112" s="50">
        <v>9.57</v>
      </c>
    </row>
    <row r="113" spans="1:36" ht="16.5" x14ac:dyDescent="0.25">
      <c r="A113" s="14">
        <v>20170301</v>
      </c>
      <c r="B113" s="14" t="s">
        <v>330</v>
      </c>
      <c r="C113" s="14" t="s">
        <v>367</v>
      </c>
      <c r="D113" s="14" t="s">
        <v>250</v>
      </c>
      <c r="E113" s="14" t="s">
        <v>251</v>
      </c>
      <c r="F113" s="14" t="s">
        <v>14</v>
      </c>
      <c r="G113" s="14" t="str">
        <f>LEFT(F113, 3)</f>
        <v>285</v>
      </c>
      <c r="H113" s="14" t="s">
        <v>328</v>
      </c>
      <c r="I113" s="36">
        <v>0</v>
      </c>
      <c r="J113" s="36">
        <v>-1000</v>
      </c>
      <c r="K113" s="14">
        <v>-1000</v>
      </c>
      <c r="L113" s="14">
        <v>-15150</v>
      </c>
      <c r="M113" s="14" t="s">
        <v>253</v>
      </c>
      <c r="N113" s="14">
        <v>45</v>
      </c>
      <c r="O113" s="14">
        <v>0</v>
      </c>
      <c r="P113" s="2">
        <f t="shared" si="6"/>
        <v>15.15</v>
      </c>
      <c r="W113" s="2">
        <v>15.15</v>
      </c>
      <c r="X113" s="2">
        <v>15.15</v>
      </c>
      <c r="Y113" s="2">
        <v>15.2</v>
      </c>
      <c r="AA113" s="2" t="e">
        <v>#N/A</v>
      </c>
      <c r="AB113" s="2" t="e">
        <v>#N/A</v>
      </c>
      <c r="AC113" s="2" t="e">
        <v>#N/A</v>
      </c>
      <c r="AG113" s="50" t="s">
        <v>30</v>
      </c>
      <c r="AH113" s="50">
        <v>18.600000000000001</v>
      </c>
      <c r="AI113" s="50">
        <v>18.55</v>
      </c>
      <c r="AJ113" s="50">
        <v>18.600000000000001</v>
      </c>
    </row>
    <row r="114" spans="1:36" ht="16.5" x14ac:dyDescent="0.25">
      <c r="A114" s="14">
        <v>20170301</v>
      </c>
      <c r="B114" s="14" t="s">
        <v>330</v>
      </c>
      <c r="C114" s="14" t="s">
        <v>367</v>
      </c>
      <c r="D114" s="14" t="s">
        <v>250</v>
      </c>
      <c r="E114" s="14" t="s">
        <v>251</v>
      </c>
      <c r="F114" s="14" t="s">
        <v>14</v>
      </c>
      <c r="G114" s="14" t="str">
        <f>LEFT(F114, 3)</f>
        <v>285</v>
      </c>
      <c r="H114" s="14" t="s">
        <v>328</v>
      </c>
      <c r="I114" s="36">
        <v>0</v>
      </c>
      <c r="J114" s="36">
        <v>-2000</v>
      </c>
      <c r="K114" s="14">
        <v>-2000</v>
      </c>
      <c r="L114" s="14">
        <v>-30300</v>
      </c>
      <c r="M114" s="14" t="s">
        <v>253</v>
      </c>
      <c r="N114" s="14">
        <v>90</v>
      </c>
      <c r="O114" s="14">
        <v>0</v>
      </c>
      <c r="P114" s="2">
        <f t="shared" si="6"/>
        <v>15.15</v>
      </c>
      <c r="W114" s="2">
        <v>15.15</v>
      </c>
      <c r="X114" s="2">
        <v>15.15</v>
      </c>
      <c r="Y114" s="2">
        <v>15.2</v>
      </c>
      <c r="AA114" s="2" t="e">
        <v>#N/A</v>
      </c>
      <c r="AB114" s="2" t="e">
        <v>#N/A</v>
      </c>
      <c r="AC114" s="2" t="e">
        <v>#N/A</v>
      </c>
      <c r="AG114" s="50" t="s">
        <v>31</v>
      </c>
      <c r="AH114" s="50">
        <v>18.100000000000001</v>
      </c>
      <c r="AI114" s="50">
        <v>18.100000000000001</v>
      </c>
      <c r="AJ114" s="50">
        <v>18.149999999999999</v>
      </c>
    </row>
    <row r="115" spans="1:36" ht="16.5" x14ac:dyDescent="0.25">
      <c r="A115" s="14">
        <v>20170301</v>
      </c>
      <c r="B115" s="14" t="s">
        <v>330</v>
      </c>
      <c r="C115" s="14" t="s">
        <v>367</v>
      </c>
      <c r="D115" s="14" t="s">
        <v>250</v>
      </c>
      <c r="E115" s="14" t="s">
        <v>251</v>
      </c>
      <c r="F115" s="14" t="s">
        <v>14</v>
      </c>
      <c r="G115" s="14" t="str">
        <f>LEFT(F115, 3)</f>
        <v>285</v>
      </c>
      <c r="H115" s="14" t="s">
        <v>328</v>
      </c>
      <c r="I115" s="36">
        <v>0</v>
      </c>
      <c r="J115" s="36">
        <v>-1000</v>
      </c>
      <c r="K115" s="14">
        <v>-1000</v>
      </c>
      <c r="L115" s="14">
        <v>-15150</v>
      </c>
      <c r="M115" s="14" t="s">
        <v>253</v>
      </c>
      <c r="N115" s="14">
        <v>45</v>
      </c>
      <c r="O115" s="14">
        <v>0</v>
      </c>
      <c r="P115" s="2">
        <f t="shared" si="6"/>
        <v>15.15</v>
      </c>
      <c r="W115" s="2">
        <v>15.15</v>
      </c>
      <c r="X115" s="2">
        <v>15.15</v>
      </c>
      <c r="Y115" s="2">
        <v>15.2</v>
      </c>
      <c r="AA115" s="2" t="e">
        <v>#N/A</v>
      </c>
      <c r="AB115" s="2" t="e">
        <v>#N/A</v>
      </c>
      <c r="AC115" s="2" t="e">
        <v>#N/A</v>
      </c>
      <c r="AG115" s="50" t="s">
        <v>32</v>
      </c>
      <c r="AH115" s="50">
        <v>14.8</v>
      </c>
      <c r="AI115" s="50">
        <v>14.8</v>
      </c>
      <c r="AJ115" s="50">
        <v>14.9</v>
      </c>
    </row>
    <row r="116" spans="1:36" ht="16.5" x14ac:dyDescent="0.25">
      <c r="A116" s="14">
        <v>20170301</v>
      </c>
      <c r="B116" s="14" t="s">
        <v>330</v>
      </c>
      <c r="C116" s="14" t="s">
        <v>367</v>
      </c>
      <c r="D116" s="14" t="s">
        <v>250</v>
      </c>
      <c r="E116" s="14" t="s">
        <v>251</v>
      </c>
      <c r="F116" s="14" t="s">
        <v>2</v>
      </c>
      <c r="G116" s="14" t="str">
        <f>LEFT(F116, 3)</f>
        <v>280</v>
      </c>
      <c r="H116" s="14" t="s">
        <v>328</v>
      </c>
      <c r="I116" s="36">
        <v>0</v>
      </c>
      <c r="J116" s="36">
        <v>-1000</v>
      </c>
      <c r="K116" s="14">
        <v>-1000</v>
      </c>
      <c r="L116" s="14">
        <v>-28650</v>
      </c>
      <c r="M116" s="14" t="s">
        <v>253</v>
      </c>
      <c r="N116" s="14">
        <v>85</v>
      </c>
      <c r="O116" s="14">
        <v>0</v>
      </c>
      <c r="P116" s="2">
        <f t="shared" si="6"/>
        <v>28.65</v>
      </c>
      <c r="W116" s="2">
        <v>28.65</v>
      </c>
      <c r="X116" s="2">
        <v>28.65</v>
      </c>
      <c r="Y116" s="2">
        <v>28.7</v>
      </c>
      <c r="AA116" s="2" t="e">
        <v>#N/A</v>
      </c>
      <c r="AB116" s="2" t="e">
        <v>#N/A</v>
      </c>
      <c r="AC116" s="2" t="e">
        <v>#N/A</v>
      </c>
      <c r="AG116" s="50" t="s">
        <v>33</v>
      </c>
      <c r="AH116" s="50">
        <v>10</v>
      </c>
      <c r="AI116" s="50">
        <v>10</v>
      </c>
      <c r="AJ116" s="50">
        <v>10.050000000000001</v>
      </c>
    </row>
    <row r="117" spans="1:36" ht="16.5" x14ac:dyDescent="0.25">
      <c r="A117" s="14">
        <v>20170301</v>
      </c>
      <c r="B117" s="14" t="s">
        <v>330</v>
      </c>
      <c r="C117" s="14" t="s">
        <v>367</v>
      </c>
      <c r="D117" s="14" t="s">
        <v>250</v>
      </c>
      <c r="E117" s="14" t="s">
        <v>251</v>
      </c>
      <c r="F117" s="14" t="s">
        <v>2</v>
      </c>
      <c r="G117" s="14" t="str">
        <f>LEFT(F117, 3)</f>
        <v>280</v>
      </c>
      <c r="H117" s="14" t="s">
        <v>328</v>
      </c>
      <c r="I117" s="36">
        <v>0</v>
      </c>
      <c r="J117" s="36">
        <v>-1000</v>
      </c>
      <c r="K117" s="14">
        <v>-1000</v>
      </c>
      <c r="L117" s="14">
        <v>-28650</v>
      </c>
      <c r="M117" s="14" t="s">
        <v>253</v>
      </c>
      <c r="N117" s="14">
        <v>85</v>
      </c>
      <c r="O117" s="14">
        <v>0</v>
      </c>
      <c r="P117" s="2">
        <f t="shared" si="6"/>
        <v>28.65</v>
      </c>
      <c r="W117" s="2">
        <v>28.65</v>
      </c>
      <c r="X117" s="2">
        <v>28.65</v>
      </c>
      <c r="Y117" s="2">
        <v>28.7</v>
      </c>
      <c r="AA117" s="2" t="e">
        <v>#N/A</v>
      </c>
      <c r="AB117" s="2" t="e">
        <v>#N/A</v>
      </c>
      <c r="AC117" s="2" t="e">
        <v>#N/A</v>
      </c>
    </row>
    <row r="118" spans="1:36" ht="16.5" x14ac:dyDescent="0.25">
      <c r="A118" s="14">
        <v>20170301</v>
      </c>
      <c r="B118" s="14" t="s">
        <v>330</v>
      </c>
      <c r="C118" s="14" t="s">
        <v>367</v>
      </c>
      <c r="D118" s="14" t="s">
        <v>250</v>
      </c>
      <c r="E118" s="14" t="s">
        <v>251</v>
      </c>
      <c r="F118" s="14" t="s">
        <v>2</v>
      </c>
      <c r="G118" s="14" t="str">
        <f>LEFT(F118, 3)</f>
        <v>280</v>
      </c>
      <c r="H118" s="14" t="s">
        <v>328</v>
      </c>
      <c r="I118" s="36">
        <v>0</v>
      </c>
      <c r="J118" s="36">
        <v>-1000</v>
      </c>
      <c r="K118" s="14">
        <v>-1000</v>
      </c>
      <c r="L118" s="14">
        <v>-28650</v>
      </c>
      <c r="M118" s="14" t="s">
        <v>253</v>
      </c>
      <c r="N118" s="14">
        <v>85</v>
      </c>
      <c r="O118" s="14">
        <v>0</v>
      </c>
      <c r="P118" s="2">
        <f t="shared" si="6"/>
        <v>28.65</v>
      </c>
      <c r="W118" s="2">
        <v>28.65</v>
      </c>
      <c r="X118" s="2">
        <v>28.65</v>
      </c>
      <c r="Y118" s="2">
        <v>28.7</v>
      </c>
      <c r="AA118" s="2" t="e">
        <v>#N/A</v>
      </c>
      <c r="AB118" s="2" t="e">
        <v>#N/A</v>
      </c>
      <c r="AC118" s="2" t="e">
        <v>#N/A</v>
      </c>
    </row>
    <row r="119" spans="1:36" ht="16.5" x14ac:dyDescent="0.25">
      <c r="A119" s="14">
        <v>20170301</v>
      </c>
      <c r="B119" s="14" t="s">
        <v>330</v>
      </c>
      <c r="C119" s="14" t="s">
        <v>367</v>
      </c>
      <c r="D119" s="14" t="s">
        <v>250</v>
      </c>
      <c r="E119" s="14" t="s">
        <v>251</v>
      </c>
      <c r="F119" s="14" t="s">
        <v>2</v>
      </c>
      <c r="G119" s="14" t="str">
        <f>LEFT(F119, 3)</f>
        <v>280</v>
      </c>
      <c r="H119" s="14" t="s">
        <v>328</v>
      </c>
      <c r="I119" s="36">
        <v>0</v>
      </c>
      <c r="J119" s="36">
        <v>-1000</v>
      </c>
      <c r="K119" s="14">
        <v>-1000</v>
      </c>
      <c r="L119" s="14">
        <v>-28650</v>
      </c>
      <c r="M119" s="14" t="s">
        <v>253</v>
      </c>
      <c r="N119" s="14">
        <v>85</v>
      </c>
      <c r="O119" s="14">
        <v>0</v>
      </c>
      <c r="P119" s="2">
        <f t="shared" si="6"/>
        <v>28.65</v>
      </c>
      <c r="W119" s="2">
        <v>28.65</v>
      </c>
      <c r="X119" s="2">
        <v>28.65</v>
      </c>
      <c r="Y119" s="2">
        <v>28.7</v>
      </c>
      <c r="AA119" s="2" t="e">
        <v>#N/A</v>
      </c>
      <c r="AB119" s="2" t="e">
        <v>#N/A</v>
      </c>
      <c r="AC119" s="2" t="e">
        <v>#N/A</v>
      </c>
    </row>
    <row r="120" spans="1:36" ht="16.5" x14ac:dyDescent="0.25">
      <c r="A120" s="14">
        <v>20170301</v>
      </c>
      <c r="B120" s="14" t="s">
        <v>330</v>
      </c>
      <c r="C120" s="14" t="s">
        <v>367</v>
      </c>
      <c r="D120" s="14" t="s">
        <v>250</v>
      </c>
      <c r="E120" s="14" t="s">
        <v>251</v>
      </c>
      <c r="F120" s="14" t="s">
        <v>2</v>
      </c>
      <c r="G120" s="14" t="str">
        <f>LEFT(F120, 3)</f>
        <v>280</v>
      </c>
      <c r="H120" s="14" t="s">
        <v>328</v>
      </c>
      <c r="I120" s="36">
        <v>0</v>
      </c>
      <c r="J120" s="36">
        <v>-1000</v>
      </c>
      <c r="K120" s="14">
        <v>-1000</v>
      </c>
      <c r="L120" s="14">
        <v>-28650</v>
      </c>
      <c r="M120" s="14" t="s">
        <v>253</v>
      </c>
      <c r="N120" s="14">
        <v>85</v>
      </c>
      <c r="O120" s="14">
        <v>0</v>
      </c>
      <c r="P120" s="2">
        <f t="shared" si="6"/>
        <v>28.65</v>
      </c>
      <c r="W120" s="2">
        <v>28.65</v>
      </c>
      <c r="X120" s="2">
        <v>28.65</v>
      </c>
      <c r="Y120" s="2">
        <v>28.7</v>
      </c>
      <c r="AA120" s="2" t="e">
        <v>#N/A</v>
      </c>
      <c r="AB120" s="2" t="e">
        <v>#N/A</v>
      </c>
      <c r="AC120" s="2" t="e">
        <v>#N/A</v>
      </c>
    </row>
    <row r="121" spans="1:36" ht="16.5" x14ac:dyDescent="0.25">
      <c r="A121" s="14">
        <v>20170301</v>
      </c>
      <c r="B121" s="14" t="s">
        <v>330</v>
      </c>
      <c r="C121" s="14" t="s">
        <v>367</v>
      </c>
      <c r="D121" s="14" t="s">
        <v>250</v>
      </c>
      <c r="E121" s="14" t="s">
        <v>251</v>
      </c>
      <c r="F121" s="14" t="s">
        <v>2</v>
      </c>
      <c r="G121" s="14" t="str">
        <f>LEFT(F121, 3)</f>
        <v>280</v>
      </c>
      <c r="H121" s="14" t="s">
        <v>328</v>
      </c>
      <c r="I121" s="36">
        <v>0</v>
      </c>
      <c r="J121" s="36">
        <v>-1000</v>
      </c>
      <c r="K121" s="14">
        <v>-1000</v>
      </c>
      <c r="L121" s="14">
        <v>-28650</v>
      </c>
      <c r="M121" s="14" t="s">
        <v>253</v>
      </c>
      <c r="N121" s="14">
        <v>85</v>
      </c>
      <c r="O121" s="14">
        <v>0</v>
      </c>
      <c r="P121" s="2">
        <f t="shared" si="6"/>
        <v>28.65</v>
      </c>
      <c r="W121" s="2">
        <v>28.65</v>
      </c>
      <c r="X121" s="2">
        <v>28.65</v>
      </c>
      <c r="Y121" s="2">
        <v>28.7</v>
      </c>
      <c r="AA121" s="2" t="e">
        <v>#N/A</v>
      </c>
      <c r="AB121" s="2" t="e">
        <v>#N/A</v>
      </c>
      <c r="AC121" s="2" t="e">
        <v>#N/A</v>
      </c>
    </row>
    <row r="122" spans="1:36" ht="16.5" x14ac:dyDescent="0.25">
      <c r="A122" s="14">
        <v>20170301</v>
      </c>
      <c r="B122" s="14" t="s">
        <v>330</v>
      </c>
      <c r="C122" s="14" t="s">
        <v>367</v>
      </c>
      <c r="D122" s="14" t="s">
        <v>250</v>
      </c>
      <c r="E122" s="14" t="s">
        <v>251</v>
      </c>
      <c r="F122" s="14" t="s">
        <v>11</v>
      </c>
      <c r="G122" s="14" t="str">
        <f>LEFT(F122, 3)</f>
        <v>284</v>
      </c>
      <c r="H122" s="14" t="s">
        <v>328</v>
      </c>
      <c r="I122" s="36">
        <v>0</v>
      </c>
      <c r="J122" s="36">
        <v>-16000</v>
      </c>
      <c r="K122" s="14">
        <v>-16000</v>
      </c>
      <c r="L122" s="14">
        <v>-149440</v>
      </c>
      <c r="M122" s="14" t="s">
        <v>253</v>
      </c>
      <c r="N122" s="14">
        <v>448</v>
      </c>
      <c r="O122" s="14">
        <v>0</v>
      </c>
      <c r="P122" s="2">
        <f t="shared" si="6"/>
        <v>9.34</v>
      </c>
      <c r="W122" s="2">
        <v>9.35</v>
      </c>
      <c r="X122" s="2">
        <v>9.34</v>
      </c>
      <c r="Y122" s="2">
        <v>9.35</v>
      </c>
      <c r="AA122" s="2" t="e">
        <v>#N/A</v>
      </c>
      <c r="AB122" s="2" t="e">
        <v>#N/A</v>
      </c>
      <c r="AC122" s="2" t="e">
        <v>#N/A</v>
      </c>
    </row>
    <row r="123" spans="1:36" ht="16.5" x14ac:dyDescent="0.25">
      <c r="A123" s="14">
        <v>20170301</v>
      </c>
      <c r="B123" s="14" t="s">
        <v>331</v>
      </c>
      <c r="C123" s="14" t="s">
        <v>367</v>
      </c>
      <c r="D123" s="14" t="s">
        <v>250</v>
      </c>
      <c r="E123" s="14" t="s">
        <v>251</v>
      </c>
      <c r="F123" s="14" t="s">
        <v>22</v>
      </c>
      <c r="G123" s="14" t="str">
        <f>LEFT(F123, 3)</f>
        <v>288</v>
      </c>
      <c r="H123" s="14" t="s">
        <v>328</v>
      </c>
      <c r="I123" s="36">
        <v>0</v>
      </c>
      <c r="J123" s="36">
        <v>-16000</v>
      </c>
      <c r="K123" s="14">
        <v>-16000</v>
      </c>
      <c r="L123" s="14">
        <v>-129600</v>
      </c>
      <c r="M123" s="14" t="s">
        <v>253</v>
      </c>
      <c r="N123" s="14">
        <v>388</v>
      </c>
      <c r="O123" s="14">
        <v>0</v>
      </c>
      <c r="P123" s="2">
        <f t="shared" si="6"/>
        <v>8.1</v>
      </c>
      <c r="W123" s="2">
        <v>8.11</v>
      </c>
      <c r="X123" s="2">
        <v>8.1</v>
      </c>
      <c r="Y123" s="2">
        <v>8.11</v>
      </c>
      <c r="AA123" s="2" t="e">
        <v>#N/A</v>
      </c>
      <c r="AB123" s="2" t="e">
        <v>#N/A</v>
      </c>
      <c r="AC123" s="2" t="e">
        <v>#N/A</v>
      </c>
    </row>
    <row r="124" spans="1:36" ht="16.5" x14ac:dyDescent="0.25">
      <c r="A124" s="14">
        <v>20170301</v>
      </c>
      <c r="B124" s="14" t="s">
        <v>331</v>
      </c>
      <c r="C124" s="14" t="s">
        <v>367</v>
      </c>
      <c r="D124" s="14" t="s">
        <v>250</v>
      </c>
      <c r="E124" s="14" t="s">
        <v>251</v>
      </c>
      <c r="F124" s="14" t="s">
        <v>22</v>
      </c>
      <c r="G124" s="14" t="str">
        <f>LEFT(F124, 3)</f>
        <v>288</v>
      </c>
      <c r="H124" s="14" t="s">
        <v>328</v>
      </c>
      <c r="I124" s="36">
        <v>0</v>
      </c>
      <c r="J124" s="36">
        <v>-36000</v>
      </c>
      <c r="K124" s="14">
        <v>-36000</v>
      </c>
      <c r="L124" s="14">
        <v>-291600</v>
      </c>
      <c r="M124" s="14" t="s">
        <v>253</v>
      </c>
      <c r="N124" s="14">
        <v>874</v>
      </c>
      <c r="O124" s="14">
        <v>0</v>
      </c>
      <c r="P124" s="2">
        <f t="shared" si="6"/>
        <v>8.1</v>
      </c>
      <c r="W124" s="2">
        <v>8.11</v>
      </c>
      <c r="X124" s="2">
        <v>8.1</v>
      </c>
      <c r="Y124" s="2">
        <v>8.11</v>
      </c>
      <c r="AA124" s="2" t="e">
        <v>#N/A</v>
      </c>
      <c r="AB124" s="2" t="e">
        <v>#N/A</v>
      </c>
      <c r="AC124" s="2" t="e">
        <v>#N/A</v>
      </c>
    </row>
    <row r="125" spans="1:36" ht="16.5" x14ac:dyDescent="0.25">
      <c r="A125" s="14">
        <v>20170301</v>
      </c>
      <c r="B125" s="14" t="s">
        <v>332</v>
      </c>
      <c r="C125" s="14" t="s">
        <v>367</v>
      </c>
      <c r="D125" s="14" t="s">
        <v>250</v>
      </c>
      <c r="E125" s="14" t="s">
        <v>251</v>
      </c>
      <c r="F125" s="14" t="s">
        <v>5</v>
      </c>
      <c r="G125" s="14" t="str">
        <f>LEFT(F125, 3)</f>
        <v>282</v>
      </c>
      <c r="H125" s="14" t="s">
        <v>328</v>
      </c>
      <c r="I125" s="36">
        <v>0</v>
      </c>
      <c r="J125" s="36">
        <v>-3000</v>
      </c>
      <c r="K125" s="14">
        <v>-3000</v>
      </c>
      <c r="L125" s="14">
        <v>-41550</v>
      </c>
      <c r="M125" s="14" t="s">
        <v>253</v>
      </c>
      <c r="N125" s="14">
        <v>124</v>
      </c>
      <c r="O125" s="14">
        <v>0</v>
      </c>
      <c r="P125" s="2">
        <f t="shared" si="6"/>
        <v>13.85</v>
      </c>
      <c r="W125" s="2">
        <v>13.85</v>
      </c>
      <c r="X125" s="2">
        <v>13.85</v>
      </c>
      <c r="Y125" s="2">
        <v>13.9</v>
      </c>
      <c r="AA125" s="2" t="e">
        <v>#N/A</v>
      </c>
      <c r="AB125" s="2" t="e">
        <v>#N/A</v>
      </c>
      <c r="AC125" s="2" t="e">
        <v>#N/A</v>
      </c>
    </row>
    <row r="126" spans="1:36" ht="16.5" x14ac:dyDescent="0.25">
      <c r="A126" s="14">
        <v>20170301</v>
      </c>
      <c r="B126" s="14" t="s">
        <v>332</v>
      </c>
      <c r="C126" s="14" t="s">
        <v>367</v>
      </c>
      <c r="D126" s="14" t="s">
        <v>250</v>
      </c>
      <c r="E126" s="14" t="s">
        <v>251</v>
      </c>
      <c r="F126" s="14" t="s">
        <v>5</v>
      </c>
      <c r="G126" s="14" t="str">
        <f>LEFT(F126, 3)</f>
        <v>282</v>
      </c>
      <c r="H126" s="14" t="s">
        <v>328</v>
      </c>
      <c r="I126" s="36">
        <v>0</v>
      </c>
      <c r="J126" s="36">
        <v>-5000</v>
      </c>
      <c r="K126" s="14">
        <v>-5000</v>
      </c>
      <c r="L126" s="14">
        <v>-69250</v>
      </c>
      <c r="M126" s="14" t="s">
        <v>253</v>
      </c>
      <c r="N126" s="14">
        <v>207</v>
      </c>
      <c r="O126" s="14">
        <v>0</v>
      </c>
      <c r="P126" s="2">
        <f t="shared" si="6"/>
        <v>13.85</v>
      </c>
      <c r="W126" s="2">
        <v>13.85</v>
      </c>
      <c r="X126" s="2">
        <v>13.85</v>
      </c>
      <c r="Y126" s="2">
        <v>13.9</v>
      </c>
      <c r="AA126" s="2" t="e">
        <v>#N/A</v>
      </c>
      <c r="AB126" s="2" t="e">
        <v>#N/A</v>
      </c>
      <c r="AC126" s="2" t="e">
        <v>#N/A</v>
      </c>
    </row>
    <row r="127" spans="1:36" ht="17.25" thickBot="1" x14ac:dyDescent="0.3">
      <c r="A127" s="14">
        <v>20170301</v>
      </c>
      <c r="B127" s="14" t="s">
        <v>332</v>
      </c>
      <c r="C127" s="14" t="s">
        <v>367</v>
      </c>
      <c r="D127" s="14" t="s">
        <v>250</v>
      </c>
      <c r="E127" s="14" t="s">
        <v>251</v>
      </c>
      <c r="F127" s="14" t="s">
        <v>19</v>
      </c>
      <c r="G127" s="14" t="str">
        <f>LEFT(F127, 3)</f>
        <v>288</v>
      </c>
      <c r="H127" s="14" t="s">
        <v>328</v>
      </c>
      <c r="I127" s="36">
        <v>0</v>
      </c>
      <c r="J127" s="36">
        <v>-7000</v>
      </c>
      <c r="K127" s="14">
        <v>-7000</v>
      </c>
      <c r="L127" s="14">
        <v>-118300</v>
      </c>
      <c r="M127" s="14" t="s">
        <v>253</v>
      </c>
      <c r="N127" s="14">
        <v>354</v>
      </c>
      <c r="O127" s="14">
        <v>0</v>
      </c>
      <c r="P127" s="2">
        <f t="shared" si="6"/>
        <v>16.899999999999999</v>
      </c>
      <c r="W127" s="2">
        <v>16.899999999999999</v>
      </c>
      <c r="X127" s="2">
        <v>16.899999999999999</v>
      </c>
      <c r="Y127" s="2">
        <v>16.95</v>
      </c>
      <c r="AA127" s="2" t="e">
        <v>#N/A</v>
      </c>
      <c r="AB127" s="2" t="e">
        <v>#N/A</v>
      </c>
      <c r="AC127" s="2" t="e">
        <v>#N/A</v>
      </c>
    </row>
    <row r="128" spans="1:36" ht="16.5" x14ac:dyDescent="0.25">
      <c r="A128" s="24">
        <v>20170301</v>
      </c>
      <c r="B128" s="25" t="s">
        <v>333</v>
      </c>
      <c r="C128" s="25" t="s">
        <v>367</v>
      </c>
      <c r="D128" s="25" t="s">
        <v>255</v>
      </c>
      <c r="E128" s="25" t="s">
        <v>251</v>
      </c>
      <c r="F128" s="25" t="s">
        <v>279</v>
      </c>
      <c r="G128" s="25" t="str">
        <f>LEFT(F128, 3)</f>
        <v>FXF</v>
      </c>
      <c r="H128" s="25" t="s">
        <v>252</v>
      </c>
      <c r="I128" s="37">
        <v>2</v>
      </c>
      <c r="J128" s="37">
        <v>0</v>
      </c>
      <c r="K128" s="25">
        <v>2</v>
      </c>
      <c r="L128" s="25">
        <v>2193200</v>
      </c>
      <c r="M128" s="25" t="s">
        <v>257</v>
      </c>
      <c r="N128" s="25">
        <v>44</v>
      </c>
      <c r="O128" s="25">
        <v>46</v>
      </c>
      <c r="P128" s="62">
        <f>L128/K128/1000</f>
        <v>1096.5999999999999</v>
      </c>
      <c r="Q128" s="62"/>
      <c r="R128" s="62"/>
      <c r="S128" s="62"/>
      <c r="T128" s="62">
        <v>1096.8</v>
      </c>
      <c r="U128" s="62"/>
      <c r="V128" s="62"/>
      <c r="W128" s="62" t="e">
        <v>#N/A</v>
      </c>
      <c r="X128" s="62" t="e">
        <v>#N/A</v>
      </c>
      <c r="Y128" s="62" t="e">
        <v>#N/A</v>
      </c>
      <c r="Z128" s="62"/>
      <c r="AA128" s="62">
        <v>1097.2</v>
      </c>
      <c r="AB128" s="62">
        <v>1097</v>
      </c>
      <c r="AC128" s="41">
        <v>1097.4000000000001</v>
      </c>
    </row>
    <row r="129" spans="1:37" ht="16.5" x14ac:dyDescent="0.25">
      <c r="A129" s="26">
        <v>20170301</v>
      </c>
      <c r="B129" s="27" t="s">
        <v>334</v>
      </c>
      <c r="C129" s="27" t="s">
        <v>367</v>
      </c>
      <c r="D129" s="27" t="s">
        <v>255</v>
      </c>
      <c r="E129" s="27" t="s">
        <v>251</v>
      </c>
      <c r="F129" s="27" t="s">
        <v>279</v>
      </c>
      <c r="G129" s="27" t="str">
        <f>LEFT(F129, 3)</f>
        <v>FXF</v>
      </c>
      <c r="H129" s="27" t="s">
        <v>252</v>
      </c>
      <c r="I129" s="38">
        <v>1</v>
      </c>
      <c r="J129" s="38">
        <v>0</v>
      </c>
      <c r="K129" s="27">
        <v>1</v>
      </c>
      <c r="L129" s="27">
        <v>1096600</v>
      </c>
      <c r="M129" s="27" t="s">
        <v>257</v>
      </c>
      <c r="N129" s="27">
        <v>22</v>
      </c>
      <c r="O129" s="27">
        <v>23</v>
      </c>
      <c r="P129" s="60">
        <f t="shared" ref="P129:P131" si="8">L129/K129/1000</f>
        <v>1096.5999999999999</v>
      </c>
      <c r="Q129" s="60"/>
      <c r="R129" s="60"/>
      <c r="S129" s="60"/>
      <c r="T129" s="60">
        <v>1096.8</v>
      </c>
      <c r="U129" s="60"/>
      <c r="V129" s="60"/>
      <c r="W129" s="60" t="e">
        <v>#N/A</v>
      </c>
      <c r="X129" s="60" t="e">
        <v>#N/A</v>
      </c>
      <c r="Y129" s="60" t="e">
        <v>#N/A</v>
      </c>
      <c r="Z129" s="60"/>
      <c r="AA129" s="60">
        <v>1097.2</v>
      </c>
      <c r="AB129" s="60">
        <v>1097</v>
      </c>
      <c r="AC129" s="42">
        <v>1097.4000000000001</v>
      </c>
    </row>
    <row r="130" spans="1:37" ht="16.5" x14ac:dyDescent="0.25">
      <c r="A130" s="26">
        <v>20170301</v>
      </c>
      <c r="B130" s="27" t="s">
        <v>335</v>
      </c>
      <c r="C130" s="27" t="s">
        <v>367</v>
      </c>
      <c r="D130" s="27" t="s">
        <v>255</v>
      </c>
      <c r="E130" s="27" t="s">
        <v>251</v>
      </c>
      <c r="F130" s="27" t="s">
        <v>279</v>
      </c>
      <c r="G130" s="27" t="str">
        <f>LEFT(F130, 3)</f>
        <v>FXF</v>
      </c>
      <c r="H130" s="27" t="s">
        <v>252</v>
      </c>
      <c r="I130" s="38">
        <v>1</v>
      </c>
      <c r="J130" s="38">
        <v>0</v>
      </c>
      <c r="K130" s="27">
        <v>1</v>
      </c>
      <c r="L130" s="27">
        <v>1096600</v>
      </c>
      <c r="M130" s="27" t="s">
        <v>257</v>
      </c>
      <c r="N130" s="27">
        <v>22</v>
      </c>
      <c r="O130" s="27">
        <v>23</v>
      </c>
      <c r="P130" s="60">
        <f t="shared" si="8"/>
        <v>1096.5999999999999</v>
      </c>
      <c r="Q130" s="60"/>
      <c r="R130" s="60"/>
      <c r="S130" s="60"/>
      <c r="T130" s="60">
        <v>1096.8</v>
      </c>
      <c r="U130" s="60"/>
      <c r="V130" s="60"/>
      <c r="W130" s="60" t="e">
        <v>#N/A</v>
      </c>
      <c r="X130" s="60" t="e">
        <v>#N/A</v>
      </c>
      <c r="Y130" s="60" t="e">
        <v>#N/A</v>
      </c>
      <c r="Z130" s="60"/>
      <c r="AA130" s="60">
        <v>1097.2</v>
      </c>
      <c r="AB130" s="60">
        <v>1097</v>
      </c>
      <c r="AC130" s="42">
        <v>1097.4000000000001</v>
      </c>
    </row>
    <row r="131" spans="1:37" ht="17.25" thickBot="1" x14ac:dyDescent="0.3">
      <c r="A131" s="28">
        <v>20170301</v>
      </c>
      <c r="B131" s="29" t="s">
        <v>336</v>
      </c>
      <c r="C131" s="29" t="s">
        <v>367</v>
      </c>
      <c r="D131" s="29" t="s">
        <v>255</v>
      </c>
      <c r="E131" s="29" t="s">
        <v>251</v>
      </c>
      <c r="F131" s="29" t="s">
        <v>279</v>
      </c>
      <c r="G131" s="29" t="str">
        <f>LEFT(F131, 3)</f>
        <v>FXF</v>
      </c>
      <c r="H131" s="29" t="s">
        <v>252</v>
      </c>
      <c r="I131" s="39">
        <v>1</v>
      </c>
      <c r="J131" s="39">
        <v>0</v>
      </c>
      <c r="K131" s="29">
        <v>1</v>
      </c>
      <c r="L131" s="29">
        <v>1096600</v>
      </c>
      <c r="M131" s="29" t="s">
        <v>257</v>
      </c>
      <c r="N131" s="29">
        <v>22</v>
      </c>
      <c r="O131" s="29">
        <v>23</v>
      </c>
      <c r="P131" s="63">
        <f t="shared" si="8"/>
        <v>1096.5999999999999</v>
      </c>
      <c r="Q131" s="63"/>
      <c r="R131" s="63"/>
      <c r="S131" s="63"/>
      <c r="T131" s="63">
        <v>1096.8</v>
      </c>
      <c r="U131" s="63"/>
      <c r="V131" s="63"/>
      <c r="W131" s="63" t="e">
        <v>#N/A</v>
      </c>
      <c r="X131" s="63" t="e">
        <v>#N/A</v>
      </c>
      <c r="Y131" s="63" t="e">
        <v>#N/A</v>
      </c>
      <c r="Z131" s="63"/>
      <c r="AA131" s="63">
        <v>1097.2</v>
      </c>
      <c r="AB131" s="63">
        <v>1097</v>
      </c>
      <c r="AC131" s="43">
        <v>1097.4000000000001</v>
      </c>
    </row>
    <row r="132" spans="1:37" ht="16.5" x14ac:dyDescent="0.25">
      <c r="A132" s="14">
        <v>20170301</v>
      </c>
      <c r="B132" s="14" t="s">
        <v>337</v>
      </c>
      <c r="C132" s="14" t="s">
        <v>367</v>
      </c>
      <c r="D132" s="14" t="s">
        <v>250</v>
      </c>
      <c r="E132" s="14" t="s">
        <v>251</v>
      </c>
      <c r="F132" s="14" t="s">
        <v>19</v>
      </c>
      <c r="G132" s="14" t="str">
        <f>LEFT(F132, 3)</f>
        <v>288</v>
      </c>
      <c r="H132" s="14" t="s">
        <v>328</v>
      </c>
      <c r="I132" s="36">
        <v>0</v>
      </c>
      <c r="J132" s="36">
        <v>-5000</v>
      </c>
      <c r="K132" s="14">
        <v>-5000</v>
      </c>
      <c r="L132" s="14">
        <v>-84500</v>
      </c>
      <c r="M132" s="14" t="s">
        <v>253</v>
      </c>
      <c r="N132" s="14">
        <v>253</v>
      </c>
      <c r="O132" s="14">
        <v>0</v>
      </c>
      <c r="P132" s="2">
        <f t="shared" ref="P131:P164" si="9">L132/K132</f>
        <v>16.899999999999999</v>
      </c>
      <c r="W132" s="2">
        <v>16.899999999999999</v>
      </c>
      <c r="X132" s="2">
        <v>16.899999999999999</v>
      </c>
      <c r="Y132" s="2">
        <v>16.95</v>
      </c>
      <c r="AA132" s="2" t="e">
        <v>#N/A</v>
      </c>
      <c r="AB132" s="2" t="e">
        <v>#N/A</v>
      </c>
      <c r="AC132" s="2" t="e">
        <v>#N/A</v>
      </c>
    </row>
    <row r="133" spans="1:37" ht="16.5" x14ac:dyDescent="0.25">
      <c r="A133" s="14">
        <v>20170301</v>
      </c>
      <c r="B133" s="14" t="s">
        <v>338</v>
      </c>
      <c r="C133" s="14" t="s">
        <v>367</v>
      </c>
      <c r="D133" s="14" t="s">
        <v>250</v>
      </c>
      <c r="E133" s="14" t="s">
        <v>251</v>
      </c>
      <c r="F133" s="14" t="s">
        <v>19</v>
      </c>
      <c r="G133" s="14" t="str">
        <f>LEFT(F133, 3)</f>
        <v>288</v>
      </c>
      <c r="H133" s="14" t="s">
        <v>328</v>
      </c>
      <c r="I133" s="36">
        <v>0</v>
      </c>
      <c r="J133" s="36">
        <v>-4000</v>
      </c>
      <c r="K133" s="14">
        <v>-4000</v>
      </c>
      <c r="L133" s="14">
        <v>-67600</v>
      </c>
      <c r="M133" s="14" t="s">
        <v>253</v>
      </c>
      <c r="N133" s="14">
        <v>202</v>
      </c>
      <c r="O133" s="14">
        <v>0</v>
      </c>
      <c r="P133" s="2">
        <f t="shared" si="9"/>
        <v>16.899999999999999</v>
      </c>
      <c r="W133" s="2">
        <v>16.850000000000001</v>
      </c>
      <c r="X133" s="2">
        <v>16.850000000000001</v>
      </c>
      <c r="Y133" s="2">
        <v>16.899999999999999</v>
      </c>
      <c r="AA133" s="2" t="e">
        <v>#N/A</v>
      </c>
      <c r="AB133" s="2" t="e">
        <v>#N/A</v>
      </c>
      <c r="AC133" s="2" t="e">
        <v>#N/A</v>
      </c>
      <c r="AF133" s="2">
        <f>VLOOKUP(G154,$AH$133:AK$151, 4,FALSE)</f>
        <v>14.7</v>
      </c>
      <c r="AG133" s="50" t="s">
        <v>396</v>
      </c>
      <c r="AH133" s="2" t="str">
        <f>LEFT(AG133, 3)</f>
        <v>CEF</v>
      </c>
      <c r="AI133" s="50">
        <v>49.5</v>
      </c>
      <c r="AJ133" s="50">
        <v>49.5</v>
      </c>
      <c r="AK133" s="50">
        <v>49.6</v>
      </c>
    </row>
    <row r="134" spans="1:37" ht="16.5" x14ac:dyDescent="0.25">
      <c r="A134" s="14">
        <v>20170301</v>
      </c>
      <c r="B134" s="14" t="s">
        <v>339</v>
      </c>
      <c r="C134" s="14" t="s">
        <v>367</v>
      </c>
      <c r="D134" s="14" t="s">
        <v>250</v>
      </c>
      <c r="E134" s="14" t="s">
        <v>251</v>
      </c>
      <c r="F134" s="14" t="s">
        <v>19</v>
      </c>
      <c r="G134" s="14" t="str">
        <f>LEFT(F134, 3)</f>
        <v>288</v>
      </c>
      <c r="H134" s="14" t="s">
        <v>328</v>
      </c>
      <c r="I134" s="36">
        <v>0</v>
      </c>
      <c r="J134" s="36">
        <v>-3000</v>
      </c>
      <c r="K134" s="14">
        <v>-3000</v>
      </c>
      <c r="L134" s="14">
        <v>-50700</v>
      </c>
      <c r="M134" s="14" t="s">
        <v>253</v>
      </c>
      <c r="N134" s="14">
        <v>152</v>
      </c>
      <c r="O134" s="14">
        <v>0</v>
      </c>
      <c r="P134" s="2">
        <f t="shared" si="9"/>
        <v>16.899999999999999</v>
      </c>
      <c r="W134" s="2">
        <v>16.850000000000001</v>
      </c>
      <c r="X134" s="2">
        <v>16.850000000000001</v>
      </c>
      <c r="Y134" s="2">
        <v>16.899999999999999</v>
      </c>
      <c r="AA134" s="2" t="e">
        <v>#N/A</v>
      </c>
      <c r="AB134" s="2" t="e">
        <v>#N/A</v>
      </c>
      <c r="AC134" s="2" t="e">
        <v>#N/A</v>
      </c>
      <c r="AF134" s="2">
        <f>VLOOKUP(G155,$AH$133:AK$151, 4,FALSE)</f>
        <v>14.7</v>
      </c>
      <c r="AG134" s="50" t="s">
        <v>395</v>
      </c>
      <c r="AH134" s="2" t="str">
        <f t="shared" ref="AH134:AH151" si="10">LEFT(AG134, 3)</f>
        <v>CJF</v>
      </c>
      <c r="AI134" s="50">
        <v>0</v>
      </c>
      <c r="AJ134" s="50">
        <v>16.850000000000001</v>
      </c>
      <c r="AK134" s="50">
        <v>16.95</v>
      </c>
    </row>
    <row r="135" spans="1:37" ht="16.5" x14ac:dyDescent="0.25">
      <c r="A135" s="14">
        <v>20170301</v>
      </c>
      <c r="B135" s="14" t="s">
        <v>340</v>
      </c>
      <c r="C135" s="14" t="s">
        <v>367</v>
      </c>
      <c r="D135" s="14" t="s">
        <v>255</v>
      </c>
      <c r="E135" s="14" t="s">
        <v>251</v>
      </c>
      <c r="F135" s="14" t="s">
        <v>261</v>
      </c>
      <c r="G135" s="14" t="str">
        <f>LEFT(F135, 3)</f>
        <v>CKF</v>
      </c>
      <c r="H135" s="14" t="s">
        <v>252</v>
      </c>
      <c r="I135" s="36">
        <v>0</v>
      </c>
      <c r="J135" s="36">
        <v>-1</v>
      </c>
      <c r="K135" s="14">
        <v>-1</v>
      </c>
      <c r="L135" s="14">
        <v>-95800</v>
      </c>
      <c r="M135" s="14" t="s">
        <v>257</v>
      </c>
      <c r="N135" s="14">
        <v>2</v>
      </c>
      <c r="O135" s="14">
        <v>12</v>
      </c>
      <c r="P135" s="2">
        <f t="shared" si="9"/>
        <v>95800</v>
      </c>
      <c r="W135" s="2" t="e">
        <v>#N/A</v>
      </c>
      <c r="X135" s="2" t="e">
        <v>#N/A</v>
      </c>
      <c r="Y135" s="2" t="e">
        <v>#N/A</v>
      </c>
      <c r="AA135" s="2">
        <v>47.95</v>
      </c>
      <c r="AB135" s="2">
        <v>47.9</v>
      </c>
      <c r="AC135" s="2">
        <v>48.05</v>
      </c>
      <c r="AF135" s="2">
        <f>VLOOKUP(G156,$AH$133:AK$151, 4,FALSE)</f>
        <v>12.85</v>
      </c>
      <c r="AG135" s="50" t="s">
        <v>397</v>
      </c>
      <c r="AH135" s="2" t="str">
        <f t="shared" si="10"/>
        <v>CKF</v>
      </c>
      <c r="AI135" s="50">
        <v>47.95</v>
      </c>
      <c r="AJ135" s="50">
        <v>47.9</v>
      </c>
      <c r="AK135" s="50">
        <v>47.95</v>
      </c>
    </row>
    <row r="136" spans="1:37" ht="16.5" x14ac:dyDescent="0.25">
      <c r="A136" s="14">
        <v>20170301</v>
      </c>
      <c r="B136" s="14" t="s">
        <v>341</v>
      </c>
      <c r="C136" s="14" t="s">
        <v>367</v>
      </c>
      <c r="D136" s="14" t="s">
        <v>255</v>
      </c>
      <c r="E136" s="14" t="s">
        <v>251</v>
      </c>
      <c r="F136" s="14" t="s">
        <v>261</v>
      </c>
      <c r="G136" s="14" t="str">
        <f>LEFT(F136, 3)</f>
        <v>CKF</v>
      </c>
      <c r="H136" s="14" t="s">
        <v>252</v>
      </c>
      <c r="I136" s="36">
        <v>0</v>
      </c>
      <c r="J136" s="36">
        <v>-10</v>
      </c>
      <c r="K136" s="14">
        <v>-10</v>
      </c>
      <c r="L136" s="14">
        <v>-958000</v>
      </c>
      <c r="M136" s="14" t="s">
        <v>257</v>
      </c>
      <c r="N136" s="14">
        <v>20</v>
      </c>
      <c r="O136" s="14">
        <v>120</v>
      </c>
      <c r="P136" s="2">
        <f t="shared" si="9"/>
        <v>95800</v>
      </c>
      <c r="W136" s="2" t="e">
        <v>#N/A</v>
      </c>
      <c r="X136" s="2" t="e">
        <v>#N/A</v>
      </c>
      <c r="Y136" s="2" t="e">
        <v>#N/A</v>
      </c>
      <c r="AA136" s="2">
        <v>47.95</v>
      </c>
      <c r="AB136" s="2">
        <v>47.9</v>
      </c>
      <c r="AC136" s="2">
        <v>48.05</v>
      </c>
      <c r="AF136" s="2">
        <f>VLOOKUP(G157,$AH$133:AK$151, 4,FALSE)</f>
        <v>12.85</v>
      </c>
      <c r="AG136" s="50" t="s">
        <v>401</v>
      </c>
      <c r="AH136" s="2" t="str">
        <f t="shared" si="10"/>
        <v>CLF</v>
      </c>
      <c r="AI136" s="50">
        <v>23.8</v>
      </c>
      <c r="AJ136" s="50">
        <v>23.8</v>
      </c>
      <c r="AK136" s="50">
        <v>23.85</v>
      </c>
    </row>
    <row r="137" spans="1:37" ht="16.5" x14ac:dyDescent="0.25">
      <c r="A137" s="14">
        <v>20170301</v>
      </c>
      <c r="B137" s="14" t="s">
        <v>342</v>
      </c>
      <c r="C137" s="14" t="s">
        <v>367</v>
      </c>
      <c r="D137" s="14" t="s">
        <v>255</v>
      </c>
      <c r="E137" s="14" t="s">
        <v>251</v>
      </c>
      <c r="F137" s="14" t="s">
        <v>261</v>
      </c>
      <c r="G137" s="14" t="str">
        <f>LEFT(F137, 3)</f>
        <v>CKF</v>
      </c>
      <c r="H137" s="14" t="s">
        <v>252</v>
      </c>
      <c r="I137" s="36">
        <v>0</v>
      </c>
      <c r="J137" s="36">
        <v>-4</v>
      </c>
      <c r="K137" s="14">
        <v>-4</v>
      </c>
      <c r="L137" s="14">
        <v>-383200</v>
      </c>
      <c r="M137" s="14" t="s">
        <v>257</v>
      </c>
      <c r="N137" s="14">
        <v>8</v>
      </c>
      <c r="O137" s="14">
        <v>48</v>
      </c>
      <c r="P137" s="2">
        <f t="shared" si="9"/>
        <v>95800</v>
      </c>
      <c r="W137" s="2" t="e">
        <v>#N/A</v>
      </c>
      <c r="X137" s="2" t="e">
        <v>#N/A</v>
      </c>
      <c r="Y137" s="2" t="e">
        <v>#N/A</v>
      </c>
      <c r="AA137" s="2">
        <v>47.95</v>
      </c>
      <c r="AB137" s="2">
        <v>47.9</v>
      </c>
      <c r="AC137" s="2">
        <v>48.05</v>
      </c>
      <c r="AF137" s="2">
        <f>VLOOKUP(G158,$AH$133:AK$151, 4,FALSE)</f>
        <v>29.95</v>
      </c>
      <c r="AG137" s="50" t="s">
        <v>402</v>
      </c>
      <c r="AH137" s="2" t="str">
        <f t="shared" si="10"/>
        <v>CMF</v>
      </c>
      <c r="AI137" s="50">
        <v>12.1</v>
      </c>
      <c r="AJ137" s="50">
        <v>12.05</v>
      </c>
      <c r="AK137" s="50">
        <v>12.1</v>
      </c>
    </row>
    <row r="138" spans="1:37" ht="16.5" x14ac:dyDescent="0.25">
      <c r="A138" s="14">
        <v>20170301</v>
      </c>
      <c r="B138" s="14" t="s">
        <v>343</v>
      </c>
      <c r="C138" s="14" t="s">
        <v>367</v>
      </c>
      <c r="D138" s="14" t="s">
        <v>250</v>
      </c>
      <c r="E138" s="14" t="s">
        <v>251</v>
      </c>
      <c r="F138" s="14" t="s">
        <v>19</v>
      </c>
      <c r="G138" s="14" t="str">
        <f>LEFT(F138, 3)</f>
        <v>288</v>
      </c>
      <c r="H138" s="14" t="s">
        <v>328</v>
      </c>
      <c r="I138" s="36">
        <v>0</v>
      </c>
      <c r="J138" s="36">
        <v>-5000</v>
      </c>
      <c r="K138" s="14">
        <v>-5000</v>
      </c>
      <c r="L138" s="14">
        <v>-84500</v>
      </c>
      <c r="M138" s="14" t="s">
        <v>253</v>
      </c>
      <c r="N138" s="14">
        <v>253</v>
      </c>
      <c r="O138" s="14">
        <v>0</v>
      </c>
      <c r="P138" s="2">
        <f t="shared" si="9"/>
        <v>16.899999999999999</v>
      </c>
      <c r="W138" s="2">
        <v>16.850000000000001</v>
      </c>
      <c r="X138" s="2">
        <v>16.850000000000001</v>
      </c>
      <c r="Y138" s="2">
        <v>16.899999999999999</v>
      </c>
      <c r="AA138" s="2" t="e">
        <v>#N/A</v>
      </c>
      <c r="AB138" s="2" t="e">
        <v>#N/A</v>
      </c>
      <c r="AC138" s="2" t="e">
        <v>#N/A</v>
      </c>
      <c r="AF138" s="2">
        <f>VLOOKUP(G159,$AH$133:AK$151, 4,FALSE)</f>
        <v>9.36</v>
      </c>
      <c r="AG138" s="50" t="s">
        <v>405</v>
      </c>
      <c r="AH138" s="2" t="str">
        <f t="shared" si="10"/>
        <v>CNF</v>
      </c>
      <c r="AI138" s="50">
        <v>18.350000000000001</v>
      </c>
      <c r="AJ138" s="50">
        <v>18.350000000000001</v>
      </c>
      <c r="AK138" s="50">
        <v>18.399999999999999</v>
      </c>
    </row>
    <row r="139" spans="1:37" ht="16.5" x14ac:dyDescent="0.25">
      <c r="A139" s="14">
        <v>20170301</v>
      </c>
      <c r="B139" s="14" t="s">
        <v>344</v>
      </c>
      <c r="C139" s="14" t="s">
        <v>367</v>
      </c>
      <c r="D139" s="14" t="s">
        <v>250</v>
      </c>
      <c r="E139" s="14" t="s">
        <v>251</v>
      </c>
      <c r="F139" s="14" t="s">
        <v>19</v>
      </c>
      <c r="G139" s="14" t="str">
        <f>LEFT(F139, 3)</f>
        <v>288</v>
      </c>
      <c r="H139" s="14" t="s">
        <v>328</v>
      </c>
      <c r="I139" s="36">
        <v>0</v>
      </c>
      <c r="J139" s="36">
        <v>-1000</v>
      </c>
      <c r="K139" s="14">
        <v>-1000</v>
      </c>
      <c r="L139" s="14">
        <v>-16900</v>
      </c>
      <c r="M139" s="14" t="s">
        <v>253</v>
      </c>
      <c r="N139" s="14">
        <v>50</v>
      </c>
      <c r="O139" s="14">
        <v>0</v>
      </c>
      <c r="P139" s="2">
        <f t="shared" si="9"/>
        <v>16.899999999999999</v>
      </c>
      <c r="W139" s="2">
        <v>16.850000000000001</v>
      </c>
      <c r="X139" s="2">
        <v>16.850000000000001</v>
      </c>
      <c r="Y139" s="2">
        <v>16.899999999999999</v>
      </c>
      <c r="AA139" s="2" t="e">
        <v>#N/A</v>
      </c>
      <c r="AB139" s="2" t="e">
        <v>#N/A</v>
      </c>
      <c r="AC139" s="2" t="e">
        <v>#N/A</v>
      </c>
      <c r="AF139" s="2">
        <f>VLOOKUP(G160,$AH$133:AK$151, 4,FALSE)</f>
        <v>9.36</v>
      </c>
      <c r="AG139" s="50" t="s">
        <v>392</v>
      </c>
      <c r="AH139" s="2" t="str">
        <f t="shared" si="10"/>
        <v>DCF</v>
      </c>
      <c r="AI139" s="50">
        <v>18.350000000000001</v>
      </c>
      <c r="AJ139" s="50">
        <v>18.350000000000001</v>
      </c>
      <c r="AK139" s="50">
        <v>18.399999999999999</v>
      </c>
    </row>
    <row r="140" spans="1:37" ht="16.5" x14ac:dyDescent="0.25">
      <c r="A140" s="14">
        <v>20170301</v>
      </c>
      <c r="B140" s="14" t="s">
        <v>345</v>
      </c>
      <c r="C140" s="14" t="s">
        <v>367</v>
      </c>
      <c r="D140" s="14" t="s">
        <v>250</v>
      </c>
      <c r="E140" s="14" t="s">
        <v>251</v>
      </c>
      <c r="F140" s="14" t="s">
        <v>19</v>
      </c>
      <c r="G140" s="14" t="str">
        <f>LEFT(F140, 3)</f>
        <v>288</v>
      </c>
      <c r="H140" s="14" t="s">
        <v>328</v>
      </c>
      <c r="I140" s="36">
        <v>0</v>
      </c>
      <c r="J140" s="36">
        <v>-9000</v>
      </c>
      <c r="K140" s="14">
        <v>-9000</v>
      </c>
      <c r="L140" s="14">
        <v>-152100</v>
      </c>
      <c r="M140" s="14" t="s">
        <v>253</v>
      </c>
      <c r="N140" s="14">
        <v>456</v>
      </c>
      <c r="O140" s="14">
        <v>0</v>
      </c>
      <c r="P140" s="2">
        <f t="shared" si="9"/>
        <v>16.899999999999999</v>
      </c>
      <c r="W140" s="2">
        <v>16.850000000000001</v>
      </c>
      <c r="X140" s="2">
        <v>16.850000000000001</v>
      </c>
      <c r="Y140" s="2">
        <v>16.899999999999999</v>
      </c>
      <c r="AA140" s="2" t="e">
        <v>#N/A</v>
      </c>
      <c r="AB140" s="2" t="e">
        <v>#N/A</v>
      </c>
      <c r="AC140" s="2" t="e">
        <v>#N/A</v>
      </c>
      <c r="AF140" s="2" t="e">
        <f>VLOOKUP(G161,$AH$133:AK$151, 4,FALSE)</f>
        <v>#N/A</v>
      </c>
      <c r="AG140" s="50" t="s">
        <v>403</v>
      </c>
      <c r="AH140" s="2" t="str">
        <f t="shared" si="10"/>
        <v>DDF</v>
      </c>
      <c r="AI140" s="50">
        <v>8.1999999999999993</v>
      </c>
      <c r="AJ140" s="50">
        <v>8.1999999999999993</v>
      </c>
      <c r="AK140" s="50">
        <v>8.23</v>
      </c>
    </row>
    <row r="141" spans="1:37" ht="17.25" thickBot="1" x14ac:dyDescent="0.3">
      <c r="A141" s="14">
        <v>20170301</v>
      </c>
      <c r="B141" s="14" t="s">
        <v>346</v>
      </c>
      <c r="C141" s="14" t="s">
        <v>367</v>
      </c>
      <c r="D141" s="14" t="s">
        <v>255</v>
      </c>
      <c r="E141" s="14" t="s">
        <v>251</v>
      </c>
      <c r="F141" s="14" t="s">
        <v>261</v>
      </c>
      <c r="G141" s="14" t="str">
        <f>LEFT(F141, 3)</f>
        <v>CKF</v>
      </c>
      <c r="H141" s="14" t="s">
        <v>252</v>
      </c>
      <c r="I141" s="36">
        <v>0</v>
      </c>
      <c r="J141" s="36">
        <v>-4</v>
      </c>
      <c r="K141" s="14">
        <v>-4</v>
      </c>
      <c r="L141" s="14">
        <v>-383200</v>
      </c>
      <c r="M141" s="14" t="s">
        <v>257</v>
      </c>
      <c r="N141" s="14">
        <v>8</v>
      </c>
      <c r="O141" s="14">
        <v>48</v>
      </c>
      <c r="P141" s="2">
        <f t="shared" si="9"/>
        <v>95800</v>
      </c>
      <c r="W141" s="2" t="e">
        <v>#N/A</v>
      </c>
      <c r="X141" s="2" t="e">
        <v>#N/A</v>
      </c>
      <c r="Y141" s="2" t="e">
        <v>#N/A</v>
      </c>
      <c r="AA141" s="2">
        <v>47.95</v>
      </c>
      <c r="AB141" s="2">
        <v>47.9</v>
      </c>
      <c r="AC141" s="2">
        <v>48.05</v>
      </c>
      <c r="AF141" s="2" t="e">
        <f>VLOOKUP(G162,$AH$133:AK$151, 4,FALSE)</f>
        <v>#N/A</v>
      </c>
      <c r="AG141" s="50" t="s">
        <v>404</v>
      </c>
      <c r="AH141" s="2" t="str">
        <f t="shared" si="10"/>
        <v>DEF</v>
      </c>
      <c r="AI141" s="50">
        <v>9.35</v>
      </c>
      <c r="AJ141" s="50">
        <v>9.34</v>
      </c>
      <c r="AK141" s="50">
        <v>9.36</v>
      </c>
    </row>
    <row r="142" spans="1:37" ht="17.25" thickBot="1" x14ac:dyDescent="0.3">
      <c r="A142" s="30">
        <v>20170301</v>
      </c>
      <c r="B142" s="31" t="s">
        <v>347</v>
      </c>
      <c r="C142" s="31" t="s">
        <v>367</v>
      </c>
      <c r="D142" s="31" t="s">
        <v>255</v>
      </c>
      <c r="E142" s="31" t="s">
        <v>251</v>
      </c>
      <c r="F142" s="31" t="s">
        <v>279</v>
      </c>
      <c r="G142" s="31" t="str">
        <f>LEFT(F142, 3)</f>
        <v>FXF</v>
      </c>
      <c r="H142" s="31" t="s">
        <v>252</v>
      </c>
      <c r="I142" s="40">
        <v>5</v>
      </c>
      <c r="J142" s="40">
        <v>0</v>
      </c>
      <c r="K142" s="31">
        <v>5</v>
      </c>
      <c r="L142" s="31">
        <v>5485000</v>
      </c>
      <c r="M142" s="31" t="s">
        <v>257</v>
      </c>
      <c r="N142" s="31">
        <v>110</v>
      </c>
      <c r="O142" s="31">
        <v>115</v>
      </c>
      <c r="P142" s="53">
        <f>L142/K142/1000</f>
        <v>1097</v>
      </c>
      <c r="Q142" s="53"/>
      <c r="R142" s="53"/>
      <c r="S142" s="53"/>
      <c r="T142" s="53">
        <v>1096.8</v>
      </c>
      <c r="U142" s="53"/>
      <c r="V142" s="53"/>
      <c r="W142" s="53" t="e">
        <v>#N/A</v>
      </c>
      <c r="X142" s="53" t="e">
        <v>#N/A</v>
      </c>
      <c r="Y142" s="53" t="e">
        <v>#N/A</v>
      </c>
      <c r="Z142" s="53"/>
      <c r="AA142" s="53">
        <v>1096.2</v>
      </c>
      <c r="AB142" s="53">
        <v>1096</v>
      </c>
      <c r="AC142" s="45">
        <v>1096.4000000000001</v>
      </c>
      <c r="AF142" s="2" t="e">
        <f>VLOOKUP(G163,$AH$133:AK$151, 4,FALSE)</f>
        <v>#N/A</v>
      </c>
      <c r="AG142" s="50" t="s">
        <v>399</v>
      </c>
      <c r="AH142" s="2" t="str">
        <f t="shared" si="10"/>
        <v>DNF</v>
      </c>
      <c r="AI142" s="50">
        <v>18.55</v>
      </c>
      <c r="AJ142" s="50">
        <v>18.55</v>
      </c>
      <c r="AK142" s="50">
        <v>18.600000000000001</v>
      </c>
    </row>
    <row r="143" spans="1:37" ht="16.5" x14ac:dyDescent="0.25">
      <c r="A143" s="14">
        <v>20170301</v>
      </c>
      <c r="B143" s="14" t="s">
        <v>348</v>
      </c>
      <c r="C143" s="14" t="s">
        <v>367</v>
      </c>
      <c r="D143" s="14" t="s">
        <v>255</v>
      </c>
      <c r="E143" s="14" t="s">
        <v>251</v>
      </c>
      <c r="F143" s="14" t="s">
        <v>256</v>
      </c>
      <c r="G143" s="14" t="str">
        <f>LEFT(F143, 3)</f>
        <v>HYF</v>
      </c>
      <c r="H143" s="14" t="s">
        <v>252</v>
      </c>
      <c r="I143" s="36">
        <v>0</v>
      </c>
      <c r="J143" s="36">
        <v>-1</v>
      </c>
      <c r="K143" s="14">
        <v>-1</v>
      </c>
      <c r="L143" s="14">
        <v>-59900</v>
      </c>
      <c r="M143" s="14" t="s">
        <v>257</v>
      </c>
      <c r="N143" s="14">
        <v>1</v>
      </c>
      <c r="O143" s="14">
        <v>12</v>
      </c>
      <c r="P143" s="2">
        <f>L143/K143/2000</f>
        <v>29.95</v>
      </c>
      <c r="W143" s="2" t="e">
        <v>#N/A</v>
      </c>
      <c r="X143" s="2" t="e">
        <v>#N/A</v>
      </c>
      <c r="Y143" s="2" t="e">
        <v>#N/A</v>
      </c>
      <c r="AA143" s="2">
        <v>29.9</v>
      </c>
      <c r="AB143" s="2">
        <v>29.9</v>
      </c>
      <c r="AC143" s="2">
        <v>29.95</v>
      </c>
      <c r="AF143" s="2" t="e">
        <f>VLOOKUP(G164,$AH$133:AK$151, 4,FALSE)</f>
        <v>#N/A</v>
      </c>
      <c r="AG143" s="50" t="s">
        <v>400</v>
      </c>
      <c r="AH143" s="2" t="str">
        <f t="shared" si="10"/>
        <v>DOF</v>
      </c>
      <c r="AI143" s="50">
        <v>12.8</v>
      </c>
      <c r="AJ143" s="50">
        <v>12.8</v>
      </c>
      <c r="AK143" s="50">
        <v>12.85</v>
      </c>
    </row>
    <row r="144" spans="1:37" ht="16.5" x14ac:dyDescent="0.25">
      <c r="A144" s="14">
        <v>20170301</v>
      </c>
      <c r="B144" s="14" t="s">
        <v>349</v>
      </c>
      <c r="C144" s="14" t="s">
        <v>367</v>
      </c>
      <c r="D144" s="14" t="s">
        <v>255</v>
      </c>
      <c r="E144" s="14" t="s">
        <v>251</v>
      </c>
      <c r="F144" s="14" t="s">
        <v>259</v>
      </c>
      <c r="G144" s="14" t="str">
        <f>LEFT(F144, 3)</f>
        <v>CEF</v>
      </c>
      <c r="H144" s="14" t="s">
        <v>252</v>
      </c>
      <c r="I144" s="36">
        <v>0</v>
      </c>
      <c r="J144" s="36">
        <v>-10</v>
      </c>
      <c r="K144" s="14">
        <v>-10</v>
      </c>
      <c r="L144" s="14">
        <v>-990000</v>
      </c>
      <c r="M144" s="14" t="s">
        <v>257</v>
      </c>
      <c r="N144" s="14">
        <v>20</v>
      </c>
      <c r="O144" s="14">
        <v>120</v>
      </c>
      <c r="P144" s="2">
        <f t="shared" ref="P144:P160" si="11">L144/K144/2000</f>
        <v>49.5</v>
      </c>
      <c r="W144" s="2" t="e">
        <v>#N/A</v>
      </c>
      <c r="X144" s="2" t="e">
        <v>#N/A</v>
      </c>
      <c r="Y144" s="2" t="e">
        <v>#N/A</v>
      </c>
      <c r="AA144" s="2">
        <v>49.5</v>
      </c>
      <c r="AB144" s="2">
        <v>49.55</v>
      </c>
      <c r="AC144" s="2">
        <v>49.6</v>
      </c>
      <c r="AG144" s="50" t="s">
        <v>406</v>
      </c>
      <c r="AH144" s="2" t="str">
        <f t="shared" si="10"/>
        <v>DPF</v>
      </c>
      <c r="AI144" s="50">
        <v>18.100000000000001</v>
      </c>
      <c r="AJ144" s="50">
        <v>18.100000000000001</v>
      </c>
      <c r="AK144" s="50">
        <v>18.149999999999999</v>
      </c>
    </row>
    <row r="145" spans="1:37" ht="16.5" x14ac:dyDescent="0.25">
      <c r="A145" s="14">
        <v>20170301</v>
      </c>
      <c r="B145" s="14" t="s">
        <v>350</v>
      </c>
      <c r="C145" s="14" t="s">
        <v>367</v>
      </c>
      <c r="D145" s="14" t="s">
        <v>255</v>
      </c>
      <c r="E145" s="14" t="s">
        <v>251</v>
      </c>
      <c r="F145" s="14" t="s">
        <v>259</v>
      </c>
      <c r="G145" s="14" t="str">
        <f>LEFT(F145, 3)</f>
        <v>CEF</v>
      </c>
      <c r="H145" s="14" t="s">
        <v>252</v>
      </c>
      <c r="I145" s="36">
        <v>0</v>
      </c>
      <c r="J145" s="36">
        <v>-6</v>
      </c>
      <c r="K145" s="14">
        <v>-6</v>
      </c>
      <c r="L145" s="14">
        <v>-594000</v>
      </c>
      <c r="M145" s="14" t="s">
        <v>257</v>
      </c>
      <c r="N145" s="14">
        <v>12</v>
      </c>
      <c r="O145" s="14">
        <v>72</v>
      </c>
      <c r="P145" s="2">
        <f t="shared" si="11"/>
        <v>49.5</v>
      </c>
      <c r="W145" s="2" t="e">
        <v>#N/A</v>
      </c>
      <c r="X145" s="2" t="e">
        <v>#N/A</v>
      </c>
      <c r="Y145" s="2" t="e">
        <v>#N/A</v>
      </c>
      <c r="AA145" s="2">
        <v>49.5</v>
      </c>
      <c r="AB145" s="2">
        <v>49.55</v>
      </c>
      <c r="AC145" s="2">
        <v>49.6</v>
      </c>
      <c r="AG145" s="50" t="s">
        <v>409</v>
      </c>
      <c r="AH145" s="2" t="str">
        <f t="shared" si="10"/>
        <v>FXF</v>
      </c>
      <c r="AI145" s="50">
        <v>1096.2</v>
      </c>
      <c r="AJ145" s="50">
        <v>1096</v>
      </c>
      <c r="AK145" s="50">
        <v>1096.4000000000001</v>
      </c>
    </row>
    <row r="146" spans="1:37" ht="16.5" x14ac:dyDescent="0.25">
      <c r="A146" s="14">
        <v>20170301</v>
      </c>
      <c r="B146" s="14" t="s">
        <v>351</v>
      </c>
      <c r="C146" s="14" t="s">
        <v>367</v>
      </c>
      <c r="D146" s="14" t="s">
        <v>255</v>
      </c>
      <c r="E146" s="14" t="s">
        <v>251</v>
      </c>
      <c r="F146" s="14" t="s">
        <v>268</v>
      </c>
      <c r="G146" s="14" t="str">
        <f>LEFT(F146, 3)</f>
        <v>CNF</v>
      </c>
      <c r="H146" s="14" t="s">
        <v>252</v>
      </c>
      <c r="I146" s="36">
        <v>0</v>
      </c>
      <c r="J146" s="36">
        <v>-10</v>
      </c>
      <c r="K146" s="14">
        <v>-10</v>
      </c>
      <c r="L146" s="14">
        <v>-367000</v>
      </c>
      <c r="M146" s="14" t="s">
        <v>257</v>
      </c>
      <c r="N146" s="14">
        <v>10</v>
      </c>
      <c r="O146" s="14">
        <v>120</v>
      </c>
      <c r="P146" s="2">
        <f t="shared" si="11"/>
        <v>18.350000000000001</v>
      </c>
      <c r="W146" s="2" t="e">
        <v>#N/A</v>
      </c>
      <c r="X146" s="2" t="e">
        <v>#N/A</v>
      </c>
      <c r="Y146" s="2" t="e">
        <v>#N/A</v>
      </c>
      <c r="AA146" s="2">
        <v>18.350000000000001</v>
      </c>
      <c r="AB146" s="2">
        <v>18.3</v>
      </c>
      <c r="AC146" s="2">
        <v>18.399999999999999</v>
      </c>
      <c r="AG146" s="50" t="s">
        <v>409</v>
      </c>
      <c r="AH146" s="2" t="str">
        <f t="shared" si="10"/>
        <v>FXF</v>
      </c>
      <c r="AI146" s="50">
        <v>1096.2</v>
      </c>
      <c r="AJ146" s="50">
        <v>1096</v>
      </c>
      <c r="AK146" s="50">
        <v>1096.4000000000001</v>
      </c>
    </row>
    <row r="147" spans="1:37" ht="16.5" x14ac:dyDescent="0.25">
      <c r="A147" s="14">
        <v>20170301</v>
      </c>
      <c r="B147" s="14" t="s">
        <v>352</v>
      </c>
      <c r="C147" s="14" t="s">
        <v>367</v>
      </c>
      <c r="D147" s="14" t="s">
        <v>255</v>
      </c>
      <c r="E147" s="14" t="s">
        <v>251</v>
      </c>
      <c r="F147" s="14" t="s">
        <v>268</v>
      </c>
      <c r="G147" s="14" t="str">
        <f>LEFT(F147, 3)</f>
        <v>CNF</v>
      </c>
      <c r="H147" s="14" t="s">
        <v>252</v>
      </c>
      <c r="I147" s="36">
        <v>0</v>
      </c>
      <c r="J147" s="36">
        <v>-10</v>
      </c>
      <c r="K147" s="14">
        <v>-10</v>
      </c>
      <c r="L147" s="14">
        <v>-367000</v>
      </c>
      <c r="M147" s="14" t="s">
        <v>257</v>
      </c>
      <c r="N147" s="14">
        <v>10</v>
      </c>
      <c r="O147" s="14">
        <v>120</v>
      </c>
      <c r="P147" s="2">
        <f t="shared" si="11"/>
        <v>18.350000000000001</v>
      </c>
      <c r="W147" s="2" t="e">
        <v>#N/A</v>
      </c>
      <c r="X147" s="2" t="e">
        <v>#N/A</v>
      </c>
      <c r="Y147" s="2" t="e">
        <v>#N/A</v>
      </c>
      <c r="AA147" s="2">
        <v>18.350000000000001</v>
      </c>
      <c r="AB147" s="2">
        <v>18.3</v>
      </c>
      <c r="AC147" s="2">
        <v>18.399999999999999</v>
      </c>
      <c r="AG147" s="50" t="s">
        <v>393</v>
      </c>
      <c r="AH147" s="2" t="str">
        <f t="shared" si="10"/>
        <v>HYF</v>
      </c>
      <c r="AI147" s="50">
        <v>29.95</v>
      </c>
      <c r="AJ147" s="50">
        <v>29.9</v>
      </c>
      <c r="AK147" s="50">
        <v>29.95</v>
      </c>
    </row>
    <row r="148" spans="1:37" ht="16.5" x14ac:dyDescent="0.25">
      <c r="A148" s="14">
        <v>20170301</v>
      </c>
      <c r="B148" s="14" t="s">
        <v>353</v>
      </c>
      <c r="C148" s="14" t="s">
        <v>367</v>
      </c>
      <c r="D148" s="14" t="s">
        <v>255</v>
      </c>
      <c r="E148" s="14" t="s">
        <v>251</v>
      </c>
      <c r="F148" s="14" t="s">
        <v>268</v>
      </c>
      <c r="G148" s="14" t="str">
        <f>LEFT(F148, 3)</f>
        <v>CNF</v>
      </c>
      <c r="H148" s="14" t="s">
        <v>252</v>
      </c>
      <c r="I148" s="36">
        <v>0</v>
      </c>
      <c r="J148" s="36">
        <v>-10</v>
      </c>
      <c r="K148" s="14">
        <v>-10</v>
      </c>
      <c r="L148" s="14">
        <v>-367000</v>
      </c>
      <c r="M148" s="14" t="s">
        <v>257</v>
      </c>
      <c r="N148" s="14">
        <v>10</v>
      </c>
      <c r="O148" s="14">
        <v>120</v>
      </c>
      <c r="P148" s="2">
        <f t="shared" si="11"/>
        <v>18.350000000000001</v>
      </c>
      <c r="W148" s="2" t="e">
        <v>#N/A</v>
      </c>
      <c r="X148" s="2" t="e">
        <v>#N/A</v>
      </c>
      <c r="Y148" s="2" t="e">
        <v>#N/A</v>
      </c>
      <c r="AA148" s="2">
        <v>18.350000000000001</v>
      </c>
      <c r="AB148" s="2">
        <v>18.3</v>
      </c>
      <c r="AC148" s="2">
        <v>18.399999999999999</v>
      </c>
      <c r="AG148" s="50" t="s">
        <v>394</v>
      </c>
      <c r="AH148" s="2" t="str">
        <f t="shared" si="10"/>
        <v>IAF</v>
      </c>
      <c r="AI148" s="50">
        <v>8.43</v>
      </c>
      <c r="AJ148" s="50">
        <v>8.41</v>
      </c>
      <c r="AK148" s="50">
        <v>8.4499999999999993</v>
      </c>
    </row>
    <row r="149" spans="1:37" ht="16.5" x14ac:dyDescent="0.25">
      <c r="A149" s="14">
        <v>20170301</v>
      </c>
      <c r="B149" s="14" t="s">
        <v>354</v>
      </c>
      <c r="C149" s="14" t="s">
        <v>367</v>
      </c>
      <c r="D149" s="14" t="s">
        <v>255</v>
      </c>
      <c r="E149" s="14" t="s">
        <v>251</v>
      </c>
      <c r="F149" s="14" t="s">
        <v>265</v>
      </c>
      <c r="G149" s="14" t="str">
        <f>LEFT(F149, 3)</f>
        <v>CLF</v>
      </c>
      <c r="H149" s="14" t="s">
        <v>252</v>
      </c>
      <c r="I149" s="36">
        <v>0</v>
      </c>
      <c r="J149" s="36">
        <v>-10</v>
      </c>
      <c r="K149" s="14">
        <v>-10</v>
      </c>
      <c r="L149" s="14">
        <v>-476000</v>
      </c>
      <c r="M149" s="14" t="s">
        <v>257</v>
      </c>
      <c r="N149" s="14">
        <v>10</v>
      </c>
      <c r="O149" s="14">
        <v>120</v>
      </c>
      <c r="P149" s="2">
        <f t="shared" si="11"/>
        <v>23.8</v>
      </c>
      <c r="W149" s="2" t="e">
        <v>#N/A</v>
      </c>
      <c r="X149" s="2" t="e">
        <v>#N/A</v>
      </c>
      <c r="Y149" s="2" t="e">
        <v>#N/A</v>
      </c>
      <c r="AA149" s="2">
        <v>23.85</v>
      </c>
      <c r="AB149" s="2">
        <v>23.8</v>
      </c>
      <c r="AC149" s="2">
        <v>23.9</v>
      </c>
      <c r="AG149" s="50" t="s">
        <v>408</v>
      </c>
      <c r="AH149" s="2" t="str">
        <f t="shared" si="10"/>
        <v>JXF</v>
      </c>
      <c r="AI149" s="50">
        <v>10.199999999999999</v>
      </c>
      <c r="AJ149" s="50">
        <v>10.15</v>
      </c>
      <c r="AK149" s="50">
        <v>10.199999999999999</v>
      </c>
    </row>
    <row r="150" spans="1:37" ht="16.5" x14ac:dyDescent="0.25">
      <c r="A150" s="14">
        <v>20170301</v>
      </c>
      <c r="B150" s="14" t="s">
        <v>355</v>
      </c>
      <c r="C150" s="14" t="s">
        <v>367</v>
      </c>
      <c r="D150" s="14" t="s">
        <v>255</v>
      </c>
      <c r="E150" s="14" t="s">
        <v>251</v>
      </c>
      <c r="F150" s="14" t="s">
        <v>265</v>
      </c>
      <c r="G150" s="14" t="str">
        <f>LEFT(F150, 3)</f>
        <v>CLF</v>
      </c>
      <c r="H150" s="14" t="s">
        <v>252</v>
      </c>
      <c r="I150" s="36">
        <v>0</v>
      </c>
      <c r="J150" s="36">
        <v>-10</v>
      </c>
      <c r="K150" s="14">
        <v>-10</v>
      </c>
      <c r="L150" s="14">
        <v>-476000</v>
      </c>
      <c r="M150" s="14" t="s">
        <v>257</v>
      </c>
      <c r="N150" s="14">
        <v>10</v>
      </c>
      <c r="O150" s="14">
        <v>120</v>
      </c>
      <c r="P150" s="2">
        <f t="shared" si="11"/>
        <v>23.8</v>
      </c>
      <c r="W150" s="2" t="e">
        <v>#N/A</v>
      </c>
      <c r="X150" s="2" t="e">
        <v>#N/A</v>
      </c>
      <c r="Y150" s="2" t="e">
        <v>#N/A</v>
      </c>
      <c r="AA150" s="2">
        <v>23.85</v>
      </c>
      <c r="AB150" s="2">
        <v>23.8</v>
      </c>
      <c r="AC150" s="2">
        <v>23.9</v>
      </c>
      <c r="AG150" s="50" t="s">
        <v>407</v>
      </c>
      <c r="AH150" s="2" t="str">
        <f t="shared" si="10"/>
        <v>LOF</v>
      </c>
      <c r="AI150" s="50">
        <v>14.65</v>
      </c>
      <c r="AJ150" s="50">
        <v>14.6</v>
      </c>
      <c r="AK150" s="50">
        <v>14.7</v>
      </c>
    </row>
    <row r="151" spans="1:37" ht="16.5" x14ac:dyDescent="0.25">
      <c r="A151" s="14">
        <v>20170301</v>
      </c>
      <c r="B151" s="14" t="s">
        <v>356</v>
      </c>
      <c r="C151" s="14" t="s">
        <v>367</v>
      </c>
      <c r="D151" s="14" t="s">
        <v>255</v>
      </c>
      <c r="E151" s="14" t="s">
        <v>251</v>
      </c>
      <c r="F151" s="14" t="s">
        <v>265</v>
      </c>
      <c r="G151" s="14" t="str">
        <f>LEFT(F151, 3)</f>
        <v>CLF</v>
      </c>
      <c r="H151" s="14" t="s">
        <v>252</v>
      </c>
      <c r="I151" s="36">
        <v>0</v>
      </c>
      <c r="J151" s="36">
        <v>-1</v>
      </c>
      <c r="K151" s="14">
        <v>-1</v>
      </c>
      <c r="L151" s="14">
        <v>-47600</v>
      </c>
      <c r="M151" s="14" t="s">
        <v>257</v>
      </c>
      <c r="N151" s="14">
        <v>1</v>
      </c>
      <c r="O151" s="14">
        <v>12</v>
      </c>
      <c r="P151" s="2">
        <f t="shared" si="11"/>
        <v>23.8</v>
      </c>
      <c r="W151" s="2" t="e">
        <v>#N/A</v>
      </c>
      <c r="X151" s="2" t="e">
        <v>#N/A</v>
      </c>
      <c r="Y151" s="2" t="e">
        <v>#N/A</v>
      </c>
      <c r="AA151" s="2">
        <v>23.85</v>
      </c>
      <c r="AB151" s="2">
        <v>23.8</v>
      </c>
      <c r="AC151" s="2">
        <v>23.9</v>
      </c>
      <c r="AG151" s="50" t="s">
        <v>398</v>
      </c>
      <c r="AH151" s="2" t="str">
        <f t="shared" si="10"/>
        <v>LRF</v>
      </c>
      <c r="AI151" s="50">
        <v>8.14</v>
      </c>
      <c r="AJ151" s="50">
        <v>8.09</v>
      </c>
      <c r="AK151" s="50">
        <v>8.1199999999999992</v>
      </c>
    </row>
    <row r="152" spans="1:37" ht="16.5" x14ac:dyDescent="0.25">
      <c r="A152" s="14">
        <v>20170301</v>
      </c>
      <c r="B152" s="14" t="s">
        <v>357</v>
      </c>
      <c r="C152" s="14" t="s">
        <v>367</v>
      </c>
      <c r="D152" s="14" t="s">
        <v>255</v>
      </c>
      <c r="E152" s="14" t="s">
        <v>251</v>
      </c>
      <c r="F152" s="14" t="s">
        <v>270</v>
      </c>
      <c r="G152" s="14" t="str">
        <f>LEFT(F152, 3)</f>
        <v>DPF</v>
      </c>
      <c r="H152" s="14" t="s">
        <v>252</v>
      </c>
      <c r="I152" s="36">
        <v>0</v>
      </c>
      <c r="J152" s="36">
        <v>-10</v>
      </c>
      <c r="K152" s="14">
        <v>-10</v>
      </c>
      <c r="L152" s="14">
        <v>-362000</v>
      </c>
      <c r="M152" s="14" t="s">
        <v>257</v>
      </c>
      <c r="N152" s="14">
        <v>10</v>
      </c>
      <c r="O152" s="14">
        <v>120</v>
      </c>
      <c r="P152" s="2">
        <f t="shared" si="11"/>
        <v>18.100000000000001</v>
      </c>
      <c r="W152" s="2" t="e">
        <v>#N/A</v>
      </c>
      <c r="X152" s="2" t="e">
        <v>#N/A</v>
      </c>
      <c r="Y152" s="2" t="e">
        <v>#N/A</v>
      </c>
      <c r="AA152" s="2">
        <v>18.100000000000001</v>
      </c>
      <c r="AB152" s="2">
        <v>18.100000000000001</v>
      </c>
      <c r="AC152" s="2">
        <v>18.149999999999999</v>
      </c>
      <c r="AH152" s="50"/>
      <c r="AI152" s="50"/>
      <c r="AJ152" s="50"/>
      <c r="AK152" s="50"/>
    </row>
    <row r="153" spans="1:37" ht="16.5" x14ac:dyDescent="0.25">
      <c r="A153" s="14">
        <v>20170301</v>
      </c>
      <c r="B153" s="14" t="s">
        <v>358</v>
      </c>
      <c r="C153" s="14" t="s">
        <v>367</v>
      </c>
      <c r="D153" s="14" t="s">
        <v>255</v>
      </c>
      <c r="E153" s="14" t="s">
        <v>251</v>
      </c>
      <c r="F153" s="14" t="s">
        <v>270</v>
      </c>
      <c r="G153" s="14" t="str">
        <f>LEFT(F153, 3)</f>
        <v>DPF</v>
      </c>
      <c r="H153" s="14" t="s">
        <v>252</v>
      </c>
      <c r="I153" s="36">
        <v>0</v>
      </c>
      <c r="J153" s="36">
        <v>-9</v>
      </c>
      <c r="K153" s="14">
        <v>-9</v>
      </c>
      <c r="L153" s="14">
        <v>-325800</v>
      </c>
      <c r="M153" s="14" t="s">
        <v>257</v>
      </c>
      <c r="N153" s="14">
        <v>9</v>
      </c>
      <c r="O153" s="14">
        <v>108</v>
      </c>
      <c r="P153" s="2">
        <f t="shared" si="11"/>
        <v>18.100000000000001</v>
      </c>
      <c r="W153" s="2" t="e">
        <v>#N/A</v>
      </c>
      <c r="X153" s="2" t="e">
        <v>#N/A</v>
      </c>
      <c r="Y153" s="2" t="e">
        <v>#N/A</v>
      </c>
      <c r="AA153" s="2">
        <v>18.100000000000001</v>
      </c>
      <c r="AB153" s="2">
        <v>18.100000000000001</v>
      </c>
      <c r="AC153" s="2">
        <v>18.149999999999999</v>
      </c>
      <c r="AH153" s="50"/>
      <c r="AI153" s="50"/>
      <c r="AJ153" s="50"/>
      <c r="AK153" s="50"/>
    </row>
    <row r="154" spans="1:37" ht="16.5" x14ac:dyDescent="0.25">
      <c r="A154" s="14">
        <v>20170301</v>
      </c>
      <c r="B154" s="14" t="s">
        <v>359</v>
      </c>
      <c r="C154" s="14" t="s">
        <v>367</v>
      </c>
      <c r="D154" s="14" t="s">
        <v>255</v>
      </c>
      <c r="E154" s="14" t="s">
        <v>251</v>
      </c>
      <c r="F154" s="14" t="s">
        <v>272</v>
      </c>
      <c r="G154" s="14" t="str">
        <f>LEFT(F154, 3)</f>
        <v>LOF</v>
      </c>
      <c r="H154" s="14" t="s">
        <v>252</v>
      </c>
      <c r="I154" s="36">
        <v>0</v>
      </c>
      <c r="J154" s="36">
        <v>-10</v>
      </c>
      <c r="K154" s="14">
        <v>-10</v>
      </c>
      <c r="L154" s="14">
        <v>-293000</v>
      </c>
      <c r="M154" s="14" t="s">
        <v>257</v>
      </c>
      <c r="N154" s="14">
        <v>10</v>
      </c>
      <c r="O154" s="14">
        <v>120</v>
      </c>
      <c r="P154" s="2">
        <f t="shared" si="11"/>
        <v>14.65</v>
      </c>
      <c r="W154" s="2" t="e">
        <v>#N/A</v>
      </c>
      <c r="X154" s="2" t="e">
        <v>#N/A</v>
      </c>
      <c r="Y154" s="2" t="e">
        <v>#N/A</v>
      </c>
      <c r="AA154" s="2">
        <v>14.65</v>
      </c>
      <c r="AB154" s="2">
        <v>14.6</v>
      </c>
      <c r="AC154" s="2">
        <v>14.7</v>
      </c>
      <c r="AH154" s="50"/>
      <c r="AI154" s="50"/>
      <c r="AJ154" s="50"/>
      <c r="AK154" s="50"/>
    </row>
    <row r="155" spans="1:37" ht="16.5" x14ac:dyDescent="0.25">
      <c r="A155" s="14">
        <v>20170301</v>
      </c>
      <c r="B155" s="14" t="s">
        <v>360</v>
      </c>
      <c r="C155" s="14" t="s">
        <v>367</v>
      </c>
      <c r="D155" s="14" t="s">
        <v>255</v>
      </c>
      <c r="E155" s="14" t="s">
        <v>251</v>
      </c>
      <c r="F155" s="14" t="s">
        <v>272</v>
      </c>
      <c r="G155" s="14" t="str">
        <f>LEFT(F155, 3)</f>
        <v>LOF</v>
      </c>
      <c r="H155" s="14" t="s">
        <v>252</v>
      </c>
      <c r="I155" s="36">
        <v>0</v>
      </c>
      <c r="J155" s="36">
        <v>-9</v>
      </c>
      <c r="K155" s="14">
        <v>-9</v>
      </c>
      <c r="L155" s="14">
        <v>-263700</v>
      </c>
      <c r="M155" s="14" t="s">
        <v>257</v>
      </c>
      <c r="N155" s="14">
        <v>9</v>
      </c>
      <c r="O155" s="14">
        <v>108</v>
      </c>
      <c r="P155" s="2">
        <f t="shared" si="11"/>
        <v>14.65</v>
      </c>
      <c r="W155" s="2" t="e">
        <v>#N/A</v>
      </c>
      <c r="X155" s="2" t="e">
        <v>#N/A</v>
      </c>
      <c r="Y155" s="2" t="e">
        <v>#N/A</v>
      </c>
      <c r="AA155" s="2">
        <v>14.65</v>
      </c>
      <c r="AB155" s="2">
        <v>14.6</v>
      </c>
      <c r="AC155" s="2">
        <v>14.7</v>
      </c>
      <c r="AH155" s="50"/>
      <c r="AI155" s="50"/>
      <c r="AJ155" s="50"/>
      <c r="AK155" s="50"/>
    </row>
    <row r="156" spans="1:37" ht="16.5" x14ac:dyDescent="0.25">
      <c r="A156" s="14">
        <v>20170301</v>
      </c>
      <c r="B156" s="14" t="s">
        <v>361</v>
      </c>
      <c r="C156" s="14" t="s">
        <v>367</v>
      </c>
      <c r="D156" s="14" t="s">
        <v>255</v>
      </c>
      <c r="E156" s="14" t="s">
        <v>251</v>
      </c>
      <c r="F156" s="14" t="s">
        <v>263</v>
      </c>
      <c r="G156" s="14" t="str">
        <f>LEFT(F156, 3)</f>
        <v>DOF</v>
      </c>
      <c r="H156" s="14" t="s">
        <v>252</v>
      </c>
      <c r="I156" s="36">
        <v>0</v>
      </c>
      <c r="J156" s="36">
        <v>-10</v>
      </c>
      <c r="K156" s="14">
        <v>-10</v>
      </c>
      <c r="L156" s="14">
        <v>-256000</v>
      </c>
      <c r="M156" s="14" t="s">
        <v>257</v>
      </c>
      <c r="N156" s="14">
        <v>10</v>
      </c>
      <c r="O156" s="14">
        <v>120</v>
      </c>
      <c r="P156" s="2">
        <f t="shared" si="11"/>
        <v>12.8</v>
      </c>
      <c r="W156" s="2" t="e">
        <v>#N/A</v>
      </c>
      <c r="X156" s="2" t="e">
        <v>#N/A</v>
      </c>
      <c r="Y156" s="2" t="e">
        <v>#N/A</v>
      </c>
      <c r="AA156" s="2">
        <v>12.8</v>
      </c>
      <c r="AB156" s="2">
        <v>12.8</v>
      </c>
      <c r="AC156" s="2">
        <v>12.85</v>
      </c>
      <c r="AH156" s="50"/>
      <c r="AI156" s="50"/>
      <c r="AJ156" s="50"/>
      <c r="AK156" s="50"/>
    </row>
    <row r="157" spans="1:37" ht="16.5" x14ac:dyDescent="0.25">
      <c r="A157" s="14">
        <v>20170301</v>
      </c>
      <c r="B157" s="14" t="s">
        <v>362</v>
      </c>
      <c r="C157" s="14" t="s">
        <v>367</v>
      </c>
      <c r="D157" s="14" t="s">
        <v>255</v>
      </c>
      <c r="E157" s="14" t="s">
        <v>251</v>
      </c>
      <c r="F157" s="14" t="s">
        <v>263</v>
      </c>
      <c r="G157" s="14" t="str">
        <f>LEFT(F157, 3)</f>
        <v>DOF</v>
      </c>
      <c r="H157" s="14" t="s">
        <v>252</v>
      </c>
      <c r="I157" s="36">
        <v>0</v>
      </c>
      <c r="J157" s="36">
        <v>-10</v>
      </c>
      <c r="K157" s="14">
        <v>-10</v>
      </c>
      <c r="L157" s="14">
        <v>-256000</v>
      </c>
      <c r="M157" s="14" t="s">
        <v>257</v>
      </c>
      <c r="N157" s="14">
        <v>10</v>
      </c>
      <c r="O157" s="14">
        <v>120</v>
      </c>
      <c r="P157" s="2">
        <f t="shared" si="11"/>
        <v>12.8</v>
      </c>
      <c r="W157" s="2" t="e">
        <v>#N/A</v>
      </c>
      <c r="X157" s="2" t="e">
        <v>#N/A</v>
      </c>
      <c r="Y157" s="2" t="e">
        <v>#N/A</v>
      </c>
      <c r="AA157" s="2">
        <v>12.8</v>
      </c>
      <c r="AB157" s="2">
        <v>12.8</v>
      </c>
      <c r="AC157" s="2">
        <v>12.85</v>
      </c>
      <c r="AH157" s="50"/>
      <c r="AI157" s="50"/>
      <c r="AJ157" s="50"/>
      <c r="AK157" s="50"/>
    </row>
    <row r="158" spans="1:37" ht="16.5" x14ac:dyDescent="0.25">
      <c r="A158" s="14">
        <v>20170301</v>
      </c>
      <c r="B158" s="14" t="s">
        <v>363</v>
      </c>
      <c r="C158" s="14" t="s">
        <v>367</v>
      </c>
      <c r="D158" s="14" t="s">
        <v>255</v>
      </c>
      <c r="E158" s="14" t="s">
        <v>251</v>
      </c>
      <c r="F158" s="14" t="s">
        <v>256</v>
      </c>
      <c r="G158" s="14" t="str">
        <f>LEFT(F158, 3)</f>
        <v>HYF</v>
      </c>
      <c r="H158" s="14" t="s">
        <v>252</v>
      </c>
      <c r="I158" s="36">
        <v>0</v>
      </c>
      <c r="J158" s="36">
        <v>-5</v>
      </c>
      <c r="K158" s="14">
        <v>-5</v>
      </c>
      <c r="L158" s="14">
        <v>-299000</v>
      </c>
      <c r="M158" s="14" t="s">
        <v>257</v>
      </c>
      <c r="N158" s="14">
        <v>5</v>
      </c>
      <c r="O158" s="14">
        <v>60</v>
      </c>
      <c r="P158" s="2">
        <f t="shared" si="11"/>
        <v>29.9</v>
      </c>
      <c r="W158" s="2" t="e">
        <v>#N/A</v>
      </c>
      <c r="X158" s="2" t="e">
        <v>#N/A</v>
      </c>
      <c r="Y158" s="2" t="e">
        <v>#N/A</v>
      </c>
      <c r="AA158" s="2">
        <v>29.95</v>
      </c>
      <c r="AB158" s="2">
        <v>29.9</v>
      </c>
      <c r="AC158" s="2">
        <v>29.95</v>
      </c>
      <c r="AH158" s="50"/>
      <c r="AI158" s="50"/>
      <c r="AJ158" s="50"/>
      <c r="AK158" s="50"/>
    </row>
    <row r="159" spans="1:37" ht="16.5" x14ac:dyDescent="0.25">
      <c r="A159" s="14">
        <v>20170301</v>
      </c>
      <c r="B159" s="14" t="s">
        <v>364</v>
      </c>
      <c r="C159" s="14" t="s">
        <v>367</v>
      </c>
      <c r="D159" s="14" t="s">
        <v>255</v>
      </c>
      <c r="E159" s="14" t="s">
        <v>251</v>
      </c>
      <c r="F159" s="14" t="s">
        <v>285</v>
      </c>
      <c r="G159" s="14" t="str">
        <f>LEFT(F159, 3)</f>
        <v>DEF</v>
      </c>
      <c r="H159" s="14" t="s">
        <v>252</v>
      </c>
      <c r="I159" s="36">
        <v>0</v>
      </c>
      <c r="J159" s="36">
        <v>-10</v>
      </c>
      <c r="K159" s="14">
        <v>-10</v>
      </c>
      <c r="L159" s="14">
        <v>-187000</v>
      </c>
      <c r="M159" s="14" t="s">
        <v>257</v>
      </c>
      <c r="N159" s="14">
        <v>0</v>
      </c>
      <c r="O159" s="14">
        <v>120</v>
      </c>
      <c r="P159" s="2">
        <f t="shared" si="11"/>
        <v>9.35</v>
      </c>
      <c r="W159" s="2" t="e">
        <v>#N/A</v>
      </c>
      <c r="X159" s="2" t="e">
        <v>#N/A</v>
      </c>
      <c r="Y159" s="2" t="e">
        <v>#N/A</v>
      </c>
      <c r="AA159" s="2">
        <v>9.35</v>
      </c>
      <c r="AB159" s="2">
        <v>9.34</v>
      </c>
      <c r="AC159" s="2">
        <v>9.36</v>
      </c>
      <c r="AH159" s="50"/>
      <c r="AI159" s="50"/>
      <c r="AJ159" s="50"/>
      <c r="AK159" s="50"/>
    </row>
    <row r="160" spans="1:37" ht="16.5" x14ac:dyDescent="0.25">
      <c r="A160" s="14">
        <v>20170301</v>
      </c>
      <c r="B160" s="14" t="s">
        <v>365</v>
      </c>
      <c r="C160" s="14" t="s">
        <v>367</v>
      </c>
      <c r="D160" s="14" t="s">
        <v>255</v>
      </c>
      <c r="E160" s="14" t="s">
        <v>251</v>
      </c>
      <c r="F160" s="14" t="s">
        <v>285</v>
      </c>
      <c r="G160" s="14" t="str">
        <f>LEFT(F160, 3)</f>
        <v>DEF</v>
      </c>
      <c r="H160" s="14" t="s">
        <v>252</v>
      </c>
      <c r="I160" s="36">
        <v>0</v>
      </c>
      <c r="J160" s="36">
        <v>-9</v>
      </c>
      <c r="K160" s="14">
        <v>-9</v>
      </c>
      <c r="L160" s="14">
        <v>-168120</v>
      </c>
      <c r="M160" s="14" t="s">
        <v>257</v>
      </c>
      <c r="N160" s="14">
        <v>0</v>
      </c>
      <c r="O160" s="14">
        <v>108</v>
      </c>
      <c r="P160" s="2">
        <f t="shared" si="11"/>
        <v>9.34</v>
      </c>
      <c r="W160" s="2" t="e">
        <v>#N/A</v>
      </c>
      <c r="X160" s="2" t="e">
        <v>#N/A</v>
      </c>
      <c r="Y160" s="2" t="e">
        <v>#N/A</v>
      </c>
      <c r="AA160" s="2">
        <v>9.35</v>
      </c>
      <c r="AB160" s="2">
        <v>9.34</v>
      </c>
      <c r="AC160" s="2">
        <v>9.36</v>
      </c>
      <c r="AH160" s="50"/>
      <c r="AI160" s="50"/>
      <c r="AJ160" s="50"/>
      <c r="AK160" s="50"/>
    </row>
    <row r="161" spans="1:37" ht="16.5" x14ac:dyDescent="0.25">
      <c r="A161" s="14">
        <v>20170301</v>
      </c>
      <c r="B161" s="14" t="s">
        <v>366</v>
      </c>
      <c r="C161" s="14" t="s">
        <v>367</v>
      </c>
      <c r="D161" s="14" t="s">
        <v>250</v>
      </c>
      <c r="E161" s="14" t="s">
        <v>251</v>
      </c>
      <c r="F161" s="14" t="s">
        <v>9</v>
      </c>
      <c r="G161" s="14" t="str">
        <f>LEFT(F161, 3)</f>
        <v>283</v>
      </c>
      <c r="H161" s="14" t="s">
        <v>252</v>
      </c>
      <c r="I161" s="36">
        <v>1000</v>
      </c>
      <c r="J161" s="36">
        <v>0</v>
      </c>
      <c r="K161" s="14">
        <v>1000</v>
      </c>
      <c r="L161" s="14">
        <v>9750</v>
      </c>
      <c r="M161" s="14" t="s">
        <v>253</v>
      </c>
      <c r="N161" s="14">
        <v>0</v>
      </c>
      <c r="O161" s="14">
        <v>0</v>
      </c>
      <c r="P161" s="2">
        <f t="shared" si="9"/>
        <v>9.75</v>
      </c>
      <c r="W161" s="2">
        <v>9.74</v>
      </c>
      <c r="X161" s="2">
        <v>9.73</v>
      </c>
      <c r="Y161" s="2">
        <v>9.74</v>
      </c>
      <c r="AA161" s="2" t="e">
        <v>#N/A</v>
      </c>
      <c r="AB161" s="2" t="e">
        <v>#N/A</v>
      </c>
      <c r="AC161" s="2" t="e">
        <v>#N/A</v>
      </c>
      <c r="AH161" s="50"/>
      <c r="AI161" s="50"/>
      <c r="AJ161" s="50"/>
      <c r="AK161" s="50"/>
    </row>
    <row r="162" spans="1:37" ht="16.5" x14ac:dyDescent="0.25">
      <c r="A162" s="14">
        <v>20170301</v>
      </c>
      <c r="B162" s="14" t="s">
        <v>366</v>
      </c>
      <c r="C162" s="14" t="s">
        <v>367</v>
      </c>
      <c r="D162" s="14" t="s">
        <v>250</v>
      </c>
      <c r="E162" s="14" t="s">
        <v>251</v>
      </c>
      <c r="F162" s="14" t="s">
        <v>9</v>
      </c>
      <c r="G162" s="14" t="str">
        <f>LEFT(F162, 3)</f>
        <v>283</v>
      </c>
      <c r="H162" s="14" t="s">
        <v>252</v>
      </c>
      <c r="I162" s="36">
        <v>1000</v>
      </c>
      <c r="J162" s="36">
        <v>0</v>
      </c>
      <c r="K162" s="14">
        <v>1000</v>
      </c>
      <c r="L162" s="14">
        <v>9750</v>
      </c>
      <c r="M162" s="14" t="s">
        <v>253</v>
      </c>
      <c r="N162" s="14">
        <v>0</v>
      </c>
      <c r="O162" s="14">
        <v>0</v>
      </c>
      <c r="P162" s="2">
        <f t="shared" si="9"/>
        <v>9.75</v>
      </c>
      <c r="W162" s="2">
        <v>9.74</v>
      </c>
      <c r="X162" s="2">
        <v>9.73</v>
      </c>
      <c r="Y162" s="2">
        <v>9.74</v>
      </c>
      <c r="AA162" s="2" t="e">
        <v>#N/A</v>
      </c>
      <c r="AB162" s="2" t="e">
        <v>#N/A</v>
      </c>
      <c r="AC162" s="2" t="e">
        <v>#N/A</v>
      </c>
      <c r="AH162" s="50"/>
      <c r="AI162" s="50"/>
      <c r="AJ162" s="50"/>
      <c r="AK162" s="50"/>
    </row>
    <row r="163" spans="1:37" ht="16.5" x14ac:dyDescent="0.25">
      <c r="A163" s="14">
        <v>20170301</v>
      </c>
      <c r="B163" s="14" t="s">
        <v>366</v>
      </c>
      <c r="C163" s="14" t="s">
        <v>367</v>
      </c>
      <c r="D163" s="14" t="s">
        <v>250</v>
      </c>
      <c r="E163" s="14" t="s">
        <v>251</v>
      </c>
      <c r="F163" s="14" t="s">
        <v>9</v>
      </c>
      <c r="G163" s="14" t="str">
        <f>LEFT(F163, 3)</f>
        <v>283</v>
      </c>
      <c r="H163" s="14" t="s">
        <v>252</v>
      </c>
      <c r="I163" s="36">
        <v>5000</v>
      </c>
      <c r="J163" s="36">
        <v>0</v>
      </c>
      <c r="K163" s="14">
        <v>5000</v>
      </c>
      <c r="L163" s="14">
        <v>48750</v>
      </c>
      <c r="M163" s="14" t="s">
        <v>253</v>
      </c>
      <c r="N163" s="14">
        <v>0</v>
      </c>
      <c r="O163" s="14">
        <v>0</v>
      </c>
      <c r="P163" s="2">
        <f t="shared" si="9"/>
        <v>9.75</v>
      </c>
      <c r="W163" s="2">
        <v>9.74</v>
      </c>
      <c r="X163" s="2">
        <v>9.73</v>
      </c>
      <c r="Y163" s="2">
        <v>9.74</v>
      </c>
      <c r="AA163" s="2" t="e">
        <v>#N/A</v>
      </c>
      <c r="AB163" s="2" t="e">
        <v>#N/A</v>
      </c>
      <c r="AC163" s="2" t="e">
        <v>#N/A</v>
      </c>
      <c r="AH163" s="50"/>
      <c r="AI163" s="50"/>
      <c r="AJ163" s="50"/>
      <c r="AK163" s="50"/>
    </row>
    <row r="164" spans="1:37" ht="16.5" x14ac:dyDescent="0.25">
      <c r="A164" s="14">
        <v>20170301</v>
      </c>
      <c r="B164" s="14" t="s">
        <v>366</v>
      </c>
      <c r="C164" s="14" t="s">
        <v>367</v>
      </c>
      <c r="D164" s="14" t="s">
        <v>250</v>
      </c>
      <c r="E164" s="14" t="s">
        <v>251</v>
      </c>
      <c r="F164" s="14" t="s">
        <v>9</v>
      </c>
      <c r="G164" s="14" t="str">
        <f>LEFT(F164, 3)</f>
        <v>283</v>
      </c>
      <c r="H164" s="14" t="s">
        <v>252</v>
      </c>
      <c r="I164" s="36">
        <v>2000</v>
      </c>
      <c r="J164" s="36">
        <v>0</v>
      </c>
      <c r="K164" s="14">
        <v>2000</v>
      </c>
      <c r="L164" s="14">
        <v>19500</v>
      </c>
      <c r="M164" s="14" t="s">
        <v>253</v>
      </c>
      <c r="N164" s="14">
        <v>0</v>
      </c>
      <c r="O164" s="14">
        <v>0</v>
      </c>
      <c r="P164" s="2">
        <f t="shared" si="9"/>
        <v>9.75</v>
      </c>
      <c r="W164" s="2">
        <v>9.74</v>
      </c>
      <c r="X164" s="2">
        <v>9.73</v>
      </c>
      <c r="Y164" s="2">
        <v>9.74</v>
      </c>
      <c r="AA164" s="2" t="e">
        <v>#N/A</v>
      </c>
      <c r="AB164" s="2" t="e">
        <v>#N/A</v>
      </c>
      <c r="AC164" s="2" t="e">
        <v>#N/A</v>
      </c>
      <c r="AH164" s="50"/>
      <c r="AI164" s="50"/>
      <c r="AJ164" s="50"/>
      <c r="AK164" s="50"/>
    </row>
    <row r="165" spans="1:37" x14ac:dyDescent="0.25">
      <c r="AH165" s="50"/>
      <c r="AI165" s="50"/>
      <c r="AJ165" s="50"/>
      <c r="AK165" s="50"/>
    </row>
  </sheetData>
  <autoFilter ref="A1:AL164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R165"/>
  <sheetViews>
    <sheetView topLeftCell="A82" workbookViewId="0">
      <selection activeCell="F1" sqref="F1:G95"/>
    </sheetView>
  </sheetViews>
  <sheetFormatPr defaultRowHeight="16.5" x14ac:dyDescent="0.25"/>
  <cols>
    <col min="5" max="5" width="11.375" bestFit="1" customWidth="1"/>
  </cols>
  <sheetData>
    <row r="1" spans="5:17" x14ac:dyDescent="0.25">
      <c r="E1" t="s">
        <v>9</v>
      </c>
      <c r="F1">
        <f>VLOOKUP(E1, $L$4:$O$36, 2, FALSE)</f>
        <v>9.66</v>
      </c>
      <c r="G1" t="e">
        <f>VLOOKUP(LEFT(E1, 3), $K$4:$O$36, 3, FALSE)</f>
        <v>#N/A</v>
      </c>
    </row>
    <row r="2" spans="5:17" x14ac:dyDescent="0.25">
      <c r="E2" t="s">
        <v>3</v>
      </c>
      <c r="F2" s="1">
        <f t="shared" ref="F2:F65" si="0">VLOOKUP(E2, $L$4:$O$36, 2, FALSE)</f>
        <v>9.39</v>
      </c>
      <c r="G2" s="1" t="e">
        <f t="shared" ref="G2:G65" si="1">VLOOKUP(LEFT(E2, 3), $K$4:$O$36, 3, FALSE)</f>
        <v>#N/A</v>
      </c>
    </row>
    <row r="3" spans="5:17" x14ac:dyDescent="0.25">
      <c r="E3" t="s">
        <v>256</v>
      </c>
      <c r="F3" s="1" t="e">
        <f t="shared" si="0"/>
        <v>#N/A</v>
      </c>
      <c r="G3" s="1">
        <f t="shared" si="1"/>
        <v>30.25</v>
      </c>
    </row>
    <row r="4" spans="5:17" x14ac:dyDescent="0.25">
      <c r="E4" t="s">
        <v>259</v>
      </c>
      <c r="F4" s="1" t="e">
        <f t="shared" si="0"/>
        <v>#N/A</v>
      </c>
      <c r="G4" s="1">
        <f t="shared" si="1"/>
        <v>50.4</v>
      </c>
      <c r="I4" s="64"/>
      <c r="K4" t="s">
        <v>451</v>
      </c>
      <c r="L4" s="50" t="s">
        <v>1</v>
      </c>
      <c r="M4" s="50">
        <v>18.55</v>
      </c>
      <c r="N4" s="50">
        <v>18.55</v>
      </c>
      <c r="O4" s="50">
        <v>18.600000000000001</v>
      </c>
      <c r="P4" s="13" t="s">
        <v>420</v>
      </c>
      <c r="Q4" t="str">
        <f>LEFT(P4, 3)</f>
        <v>DCF</v>
      </c>
    </row>
    <row r="5" spans="5:17" x14ac:dyDescent="0.25">
      <c r="E5" t="s">
        <v>261</v>
      </c>
      <c r="F5" s="1" t="e">
        <f t="shared" si="0"/>
        <v>#N/A</v>
      </c>
      <c r="G5" s="1">
        <f t="shared" si="1"/>
        <v>49</v>
      </c>
      <c r="I5" s="64"/>
      <c r="K5" t="s">
        <v>253</v>
      </c>
      <c r="L5" s="50" t="s">
        <v>2</v>
      </c>
      <c r="M5" s="50">
        <v>28.8</v>
      </c>
      <c r="N5" s="50">
        <v>28.8</v>
      </c>
      <c r="O5" s="50">
        <v>28.85</v>
      </c>
      <c r="P5" s="2"/>
      <c r="Q5" s="1" t="str">
        <f t="shared" ref="Q5:Q36" si="2">LEFT(P5, 3)</f>
        <v/>
      </c>
    </row>
    <row r="6" spans="5:17" x14ac:dyDescent="0.25">
      <c r="E6" t="s">
        <v>263</v>
      </c>
      <c r="F6" s="1" t="e">
        <f t="shared" si="0"/>
        <v>#N/A</v>
      </c>
      <c r="G6" s="1">
        <f t="shared" si="1"/>
        <v>13</v>
      </c>
      <c r="I6" s="64"/>
      <c r="K6" t="s">
        <v>253</v>
      </c>
      <c r="L6" s="50" t="s">
        <v>3</v>
      </c>
      <c r="M6" s="50">
        <v>9.39</v>
      </c>
      <c r="N6" s="50">
        <v>9.39</v>
      </c>
      <c r="O6" s="50">
        <v>9.4</v>
      </c>
      <c r="P6" s="2"/>
      <c r="Q6" s="1" t="str">
        <f t="shared" si="2"/>
        <v/>
      </c>
    </row>
    <row r="7" spans="5:17" x14ac:dyDescent="0.25">
      <c r="E7" t="s">
        <v>265</v>
      </c>
      <c r="F7" s="1" t="e">
        <f t="shared" si="0"/>
        <v>#N/A</v>
      </c>
      <c r="G7" s="1">
        <f t="shared" si="1"/>
        <v>23.75</v>
      </c>
      <c r="I7" s="64"/>
      <c r="K7" t="s">
        <v>253</v>
      </c>
      <c r="L7" s="50" t="s">
        <v>4</v>
      </c>
      <c r="M7" s="50">
        <v>15.8</v>
      </c>
      <c r="N7" s="50">
        <v>15.8</v>
      </c>
      <c r="O7" s="50">
        <v>15.9</v>
      </c>
      <c r="P7" s="2"/>
      <c r="Q7" s="1" t="str">
        <f t="shared" si="2"/>
        <v/>
      </c>
    </row>
    <row r="8" spans="5:17" x14ac:dyDescent="0.25">
      <c r="E8" t="s">
        <v>10</v>
      </c>
      <c r="F8" s="1">
        <f t="shared" si="0"/>
        <v>9.16</v>
      </c>
      <c r="G8" s="1" t="e">
        <f t="shared" si="1"/>
        <v>#N/A</v>
      </c>
      <c r="I8" s="64"/>
      <c r="K8" t="s">
        <v>253</v>
      </c>
      <c r="L8" s="50" t="s">
        <v>5</v>
      </c>
      <c r="M8" s="50">
        <v>13.45</v>
      </c>
      <c r="N8" s="50">
        <v>13.45</v>
      </c>
      <c r="O8" s="50">
        <v>13.5</v>
      </c>
      <c r="P8" s="2"/>
      <c r="Q8" s="1" t="str">
        <f t="shared" si="2"/>
        <v/>
      </c>
    </row>
    <row r="9" spans="5:17" x14ac:dyDescent="0.25">
      <c r="E9" t="s">
        <v>28</v>
      </c>
      <c r="F9" s="1">
        <f t="shared" si="0"/>
        <v>8.66</v>
      </c>
      <c r="G9" s="1" t="e">
        <f t="shared" si="1"/>
        <v>#N/A</v>
      </c>
      <c r="I9" s="64"/>
      <c r="K9" t="s">
        <v>452</v>
      </c>
      <c r="L9" s="50" t="s">
        <v>6</v>
      </c>
      <c r="M9" s="50">
        <v>30.25</v>
      </c>
      <c r="N9" s="50">
        <v>30.25</v>
      </c>
      <c r="O9" s="50">
        <v>30.3</v>
      </c>
      <c r="P9" s="13" t="s">
        <v>427</v>
      </c>
      <c r="Q9" s="1" t="str">
        <f t="shared" si="2"/>
        <v>HYF</v>
      </c>
    </row>
    <row r="10" spans="5:17" x14ac:dyDescent="0.25">
      <c r="E10" t="s">
        <v>268</v>
      </c>
      <c r="F10" s="1" t="e">
        <f t="shared" si="0"/>
        <v>#N/A</v>
      </c>
      <c r="G10" s="1">
        <f t="shared" si="1"/>
        <v>18.600000000000001</v>
      </c>
      <c r="I10" s="64"/>
      <c r="K10" t="s">
        <v>253</v>
      </c>
      <c r="L10" s="50" t="s">
        <v>7</v>
      </c>
      <c r="M10" s="50">
        <v>19</v>
      </c>
      <c r="N10" s="50">
        <v>19</v>
      </c>
      <c r="O10" s="50">
        <v>19.05</v>
      </c>
      <c r="P10" s="2"/>
      <c r="Q10" s="1" t="str">
        <f t="shared" si="2"/>
        <v/>
      </c>
    </row>
    <row r="11" spans="5:17" x14ac:dyDescent="0.25">
      <c r="E11" t="s">
        <v>270</v>
      </c>
      <c r="F11" s="1" t="e">
        <f t="shared" si="0"/>
        <v>#N/A</v>
      </c>
      <c r="G11" s="1">
        <f t="shared" si="1"/>
        <v>18.100000000000001</v>
      </c>
      <c r="I11" s="64"/>
      <c r="K11" t="s">
        <v>453</v>
      </c>
      <c r="L11" s="50" t="s">
        <v>8</v>
      </c>
      <c r="M11" s="50">
        <v>8.41</v>
      </c>
      <c r="N11" s="50">
        <v>8.41</v>
      </c>
      <c r="O11" s="50">
        <v>8.42</v>
      </c>
      <c r="P11" s="13" t="s">
        <v>428</v>
      </c>
      <c r="Q11" s="1" t="str">
        <f t="shared" si="2"/>
        <v>IAF</v>
      </c>
    </row>
    <row r="12" spans="5:17" x14ac:dyDescent="0.25">
      <c r="E12" t="s">
        <v>272</v>
      </c>
      <c r="F12" s="1" t="e">
        <f t="shared" si="0"/>
        <v>#N/A</v>
      </c>
      <c r="G12" s="1">
        <f t="shared" si="1"/>
        <v>14.8</v>
      </c>
      <c r="I12" s="64"/>
      <c r="K12" t="s">
        <v>253</v>
      </c>
      <c r="L12" s="50" t="s">
        <v>9</v>
      </c>
      <c r="M12" s="50">
        <v>9.66</v>
      </c>
      <c r="N12" s="50">
        <v>9.66</v>
      </c>
      <c r="O12" s="50">
        <v>9.67</v>
      </c>
      <c r="P12" s="2"/>
      <c r="Q12" s="1" t="str">
        <f t="shared" si="2"/>
        <v/>
      </c>
    </row>
    <row r="13" spans="5:17" x14ac:dyDescent="0.25">
      <c r="E13" t="s">
        <v>261</v>
      </c>
      <c r="F13" s="1" t="e">
        <f t="shared" si="0"/>
        <v>#N/A</v>
      </c>
      <c r="G13" s="1">
        <f t="shared" si="1"/>
        <v>49</v>
      </c>
      <c r="I13" s="64"/>
      <c r="K13" t="s">
        <v>253</v>
      </c>
      <c r="L13" s="50" t="s">
        <v>10</v>
      </c>
      <c r="M13" s="50">
        <v>9.16</v>
      </c>
      <c r="N13" s="50">
        <v>9.16</v>
      </c>
      <c r="O13" s="50">
        <v>9.17</v>
      </c>
      <c r="P13" s="2"/>
      <c r="Q13" s="1" t="str">
        <f t="shared" si="2"/>
        <v/>
      </c>
    </row>
    <row r="14" spans="5:17" x14ac:dyDescent="0.25">
      <c r="E14" t="s">
        <v>11</v>
      </c>
      <c r="F14" s="1">
        <f t="shared" si="0"/>
        <v>9.33</v>
      </c>
      <c r="G14" s="1" t="e">
        <f t="shared" si="1"/>
        <v>#N/A</v>
      </c>
      <c r="I14" s="64"/>
      <c r="K14" t="s">
        <v>253</v>
      </c>
      <c r="L14" s="50" t="s">
        <v>11</v>
      </c>
      <c r="M14" s="50">
        <v>9.33</v>
      </c>
      <c r="N14" s="50">
        <v>9.33</v>
      </c>
      <c r="O14" s="50">
        <v>9.34</v>
      </c>
      <c r="P14" s="2"/>
      <c r="Q14" s="1" t="str">
        <f t="shared" si="2"/>
        <v/>
      </c>
    </row>
    <row r="15" spans="5:17" x14ac:dyDescent="0.25">
      <c r="E15" t="s">
        <v>18</v>
      </c>
      <c r="F15" s="1">
        <f t="shared" si="0"/>
        <v>16.75</v>
      </c>
      <c r="G15" s="1" t="e">
        <f t="shared" si="1"/>
        <v>#N/A</v>
      </c>
      <c r="I15" s="64"/>
      <c r="K15" t="s">
        <v>253</v>
      </c>
      <c r="L15" s="50" t="s">
        <v>12</v>
      </c>
      <c r="M15" s="50">
        <v>13.95</v>
      </c>
      <c r="N15" s="50">
        <v>13.95</v>
      </c>
      <c r="O15" s="50">
        <v>14.05</v>
      </c>
      <c r="P15" s="2"/>
      <c r="Q15" s="1" t="str">
        <f t="shared" si="2"/>
        <v/>
      </c>
    </row>
    <row r="16" spans="5:17" x14ac:dyDescent="0.25">
      <c r="E16" t="s">
        <v>23</v>
      </c>
      <c r="F16" s="1">
        <f t="shared" si="0"/>
        <v>18.850000000000001</v>
      </c>
      <c r="G16" s="1" t="e">
        <f t="shared" si="1"/>
        <v>#N/A</v>
      </c>
      <c r="I16" s="64"/>
      <c r="K16" t="s">
        <v>253</v>
      </c>
      <c r="L16" s="50" t="s">
        <v>13</v>
      </c>
      <c r="M16" s="50">
        <v>26.5</v>
      </c>
      <c r="N16" s="50">
        <v>26.5</v>
      </c>
      <c r="O16" s="50">
        <v>26.65</v>
      </c>
      <c r="P16" s="2"/>
      <c r="Q16" s="1" t="str">
        <f t="shared" si="2"/>
        <v/>
      </c>
    </row>
    <row r="17" spans="5:17" x14ac:dyDescent="0.25">
      <c r="E17" t="s">
        <v>23</v>
      </c>
      <c r="F17" s="1">
        <f t="shared" si="0"/>
        <v>18.850000000000001</v>
      </c>
      <c r="G17" s="1" t="e">
        <f t="shared" si="1"/>
        <v>#N/A</v>
      </c>
      <c r="I17" s="64"/>
      <c r="K17" t="s">
        <v>253</v>
      </c>
      <c r="L17" s="50" t="s">
        <v>14</v>
      </c>
      <c r="M17" s="50">
        <v>15.3</v>
      </c>
      <c r="N17" s="50">
        <v>15.25</v>
      </c>
      <c r="O17" s="50">
        <v>15.3</v>
      </c>
      <c r="P17" s="2"/>
      <c r="Q17" s="1" t="str">
        <f t="shared" si="2"/>
        <v/>
      </c>
    </row>
    <row r="18" spans="5:17" x14ac:dyDescent="0.25">
      <c r="E18" t="s">
        <v>8</v>
      </c>
      <c r="F18" s="1">
        <f t="shared" si="0"/>
        <v>8.41</v>
      </c>
      <c r="G18" s="1" t="e">
        <f t="shared" si="1"/>
        <v>#N/A</v>
      </c>
      <c r="I18" s="64"/>
      <c r="K18" t="s">
        <v>253</v>
      </c>
      <c r="L18" s="50" t="s">
        <v>15</v>
      </c>
      <c r="M18" s="50">
        <v>13.6</v>
      </c>
      <c r="N18" s="50">
        <v>13.6</v>
      </c>
      <c r="O18" s="50">
        <v>13.65</v>
      </c>
      <c r="P18" s="2"/>
      <c r="Q18" s="1" t="str">
        <f t="shared" si="2"/>
        <v/>
      </c>
    </row>
    <row r="19" spans="5:17" x14ac:dyDescent="0.25">
      <c r="E19" t="s">
        <v>22</v>
      </c>
      <c r="F19" s="1">
        <f t="shared" si="0"/>
        <v>8.1199999999999992</v>
      </c>
      <c r="G19" s="1" t="e">
        <f t="shared" si="1"/>
        <v>#N/A</v>
      </c>
      <c r="I19" s="64"/>
      <c r="K19" t="s">
        <v>253</v>
      </c>
      <c r="L19" s="50" t="s">
        <v>16</v>
      </c>
      <c r="M19" s="50">
        <v>13.2</v>
      </c>
      <c r="N19" s="50">
        <v>13.2</v>
      </c>
      <c r="O19" s="50">
        <v>13.25</v>
      </c>
      <c r="P19" s="2"/>
      <c r="Q19" s="1" t="str">
        <f t="shared" si="2"/>
        <v/>
      </c>
    </row>
    <row r="20" spans="5:17" x14ac:dyDescent="0.25">
      <c r="E20" t="s">
        <v>5</v>
      </c>
      <c r="F20" s="1">
        <f t="shared" si="0"/>
        <v>13.45</v>
      </c>
      <c r="G20" s="1" t="e">
        <f t="shared" si="1"/>
        <v>#N/A</v>
      </c>
      <c r="I20" s="64"/>
      <c r="K20" t="s">
        <v>253</v>
      </c>
      <c r="L20" s="50" t="s">
        <v>17</v>
      </c>
      <c r="M20" s="50">
        <v>9.1300000000000008</v>
      </c>
      <c r="N20" s="50">
        <v>9.1300000000000008</v>
      </c>
      <c r="O20" s="50">
        <v>9.15</v>
      </c>
      <c r="P20" s="2"/>
      <c r="Q20" s="1" t="str">
        <f t="shared" si="2"/>
        <v/>
      </c>
    </row>
    <row r="21" spans="5:17" x14ac:dyDescent="0.25">
      <c r="E21" t="s">
        <v>19</v>
      </c>
      <c r="F21" s="1">
        <f t="shared" si="0"/>
        <v>16.95</v>
      </c>
      <c r="G21" s="1" t="e">
        <f t="shared" si="1"/>
        <v>#N/A</v>
      </c>
      <c r="I21" s="64"/>
      <c r="K21" t="s">
        <v>253</v>
      </c>
      <c r="L21" s="50" t="s">
        <v>18</v>
      </c>
      <c r="M21" s="50">
        <v>16.75</v>
      </c>
      <c r="N21" s="50">
        <v>16.7</v>
      </c>
      <c r="O21" s="50">
        <v>16.75</v>
      </c>
      <c r="P21" s="2"/>
      <c r="Q21" s="1" t="str">
        <f t="shared" si="2"/>
        <v/>
      </c>
    </row>
    <row r="22" spans="5:17" x14ac:dyDescent="0.25">
      <c r="E22" t="s">
        <v>19</v>
      </c>
      <c r="F22" s="1">
        <f t="shared" si="0"/>
        <v>16.95</v>
      </c>
      <c r="G22" s="1" t="e">
        <f t="shared" si="1"/>
        <v>#N/A</v>
      </c>
      <c r="I22" s="64"/>
      <c r="K22" t="s">
        <v>454</v>
      </c>
      <c r="L22" s="50" t="s">
        <v>19</v>
      </c>
      <c r="M22" s="50">
        <v>16.95</v>
      </c>
      <c r="N22" s="50">
        <v>16.95</v>
      </c>
      <c r="O22" s="50">
        <v>17</v>
      </c>
      <c r="P22" s="13" t="s">
        <v>415</v>
      </c>
      <c r="Q22" s="1" t="str">
        <f t="shared" si="2"/>
        <v>CJF</v>
      </c>
    </row>
    <row r="23" spans="5:17" x14ac:dyDescent="0.25">
      <c r="E23" t="s">
        <v>2</v>
      </c>
      <c r="F23" s="1">
        <f t="shared" si="0"/>
        <v>28.8</v>
      </c>
      <c r="G23" s="1" t="e">
        <f t="shared" si="1"/>
        <v>#N/A</v>
      </c>
      <c r="I23" s="64"/>
      <c r="K23" t="s">
        <v>455</v>
      </c>
      <c r="L23" s="50" t="s">
        <v>20</v>
      </c>
      <c r="M23" s="50">
        <v>50.4</v>
      </c>
      <c r="N23" s="50">
        <v>50.3</v>
      </c>
      <c r="O23" s="50">
        <v>50.4</v>
      </c>
      <c r="P23" s="13" t="s">
        <v>414</v>
      </c>
      <c r="Q23" s="1" t="str">
        <f t="shared" si="2"/>
        <v>CEF</v>
      </c>
    </row>
    <row r="24" spans="5:17" x14ac:dyDescent="0.25">
      <c r="E24" t="s">
        <v>14</v>
      </c>
      <c r="F24" s="1">
        <f t="shared" si="0"/>
        <v>15.3</v>
      </c>
      <c r="G24" s="1" t="e">
        <f t="shared" si="1"/>
        <v>#N/A</v>
      </c>
      <c r="I24" s="64"/>
      <c r="K24" t="s">
        <v>456</v>
      </c>
      <c r="L24" s="50" t="s">
        <v>21</v>
      </c>
      <c r="M24" s="50">
        <v>49</v>
      </c>
      <c r="N24" s="50">
        <v>49</v>
      </c>
      <c r="O24" s="50">
        <v>49.05</v>
      </c>
      <c r="P24" s="13" t="s">
        <v>416</v>
      </c>
      <c r="Q24" s="1" t="str">
        <f t="shared" si="2"/>
        <v>CKF</v>
      </c>
    </row>
    <row r="25" spans="5:17" x14ac:dyDescent="0.25">
      <c r="E25" t="s">
        <v>279</v>
      </c>
      <c r="F25" s="1" t="e">
        <f t="shared" si="0"/>
        <v>#N/A</v>
      </c>
      <c r="G25" s="1" t="e">
        <f t="shared" si="1"/>
        <v>#N/A</v>
      </c>
      <c r="I25" s="64"/>
      <c r="K25" t="s">
        <v>457</v>
      </c>
      <c r="L25" s="50" t="s">
        <v>22</v>
      </c>
      <c r="M25" s="50">
        <v>8.1199999999999992</v>
      </c>
      <c r="N25" s="50">
        <v>8.11</v>
      </c>
      <c r="O25" s="50">
        <v>8.1199999999999992</v>
      </c>
      <c r="P25" s="13" t="s">
        <v>430</v>
      </c>
      <c r="Q25" s="1" t="str">
        <f t="shared" si="2"/>
        <v>LRF</v>
      </c>
    </row>
    <row r="26" spans="5:17" x14ac:dyDescent="0.25">
      <c r="E26" t="s">
        <v>279</v>
      </c>
      <c r="F26" s="1" t="e">
        <f t="shared" si="0"/>
        <v>#N/A</v>
      </c>
      <c r="G26" s="1" t="e">
        <f t="shared" si="1"/>
        <v>#N/A</v>
      </c>
      <c r="I26" s="64"/>
      <c r="K26" t="s">
        <v>458</v>
      </c>
      <c r="L26" s="50" t="s">
        <v>23</v>
      </c>
      <c r="M26" s="50">
        <v>18.850000000000001</v>
      </c>
      <c r="N26" s="50">
        <v>18.8</v>
      </c>
      <c r="O26" s="50">
        <v>18.850000000000001</v>
      </c>
      <c r="P26" s="13" t="s">
        <v>423</v>
      </c>
      <c r="Q26" s="1" t="str">
        <f t="shared" si="2"/>
        <v>DNF</v>
      </c>
    </row>
    <row r="27" spans="5:17" x14ac:dyDescent="0.25">
      <c r="E27" t="s">
        <v>279</v>
      </c>
      <c r="F27" s="1" t="e">
        <f t="shared" si="0"/>
        <v>#N/A</v>
      </c>
      <c r="G27" s="1" t="e">
        <f t="shared" si="1"/>
        <v>#N/A</v>
      </c>
      <c r="I27" s="64"/>
      <c r="K27" t="s">
        <v>459</v>
      </c>
      <c r="L27" s="50" t="s">
        <v>24</v>
      </c>
      <c r="M27" s="50">
        <v>13</v>
      </c>
      <c r="N27" s="50">
        <v>12.95</v>
      </c>
      <c r="O27" s="50">
        <v>13</v>
      </c>
      <c r="P27" s="13" t="s">
        <v>424</v>
      </c>
      <c r="Q27" s="1" t="str">
        <f t="shared" si="2"/>
        <v>DOF</v>
      </c>
    </row>
    <row r="28" spans="5:17" x14ac:dyDescent="0.25">
      <c r="E28" t="s">
        <v>279</v>
      </c>
      <c r="F28" s="1" t="e">
        <f t="shared" si="0"/>
        <v>#N/A</v>
      </c>
      <c r="G28" s="1" t="e">
        <f t="shared" si="1"/>
        <v>#N/A</v>
      </c>
      <c r="I28" s="64"/>
      <c r="K28" t="s">
        <v>460</v>
      </c>
      <c r="L28" s="50" t="s">
        <v>25</v>
      </c>
      <c r="M28" s="50">
        <v>23.75</v>
      </c>
      <c r="N28" s="50">
        <v>23.7</v>
      </c>
      <c r="O28" s="50">
        <v>23.75</v>
      </c>
      <c r="P28" s="13" t="s">
        <v>417</v>
      </c>
      <c r="Q28" s="1" t="str">
        <f t="shared" si="2"/>
        <v>CLF</v>
      </c>
    </row>
    <row r="29" spans="5:17" x14ac:dyDescent="0.25">
      <c r="E29" t="s">
        <v>279</v>
      </c>
      <c r="F29" s="1" t="e">
        <f t="shared" si="0"/>
        <v>#N/A</v>
      </c>
      <c r="G29" s="1" t="e">
        <f t="shared" si="1"/>
        <v>#N/A</v>
      </c>
      <c r="I29" s="64"/>
      <c r="K29" t="s">
        <v>461</v>
      </c>
      <c r="L29" s="50" t="s">
        <v>26</v>
      </c>
      <c r="M29" s="50">
        <v>12.15</v>
      </c>
      <c r="N29" s="50">
        <v>12.15</v>
      </c>
      <c r="O29" s="50">
        <v>12.2</v>
      </c>
      <c r="P29" s="13" t="s">
        <v>418</v>
      </c>
      <c r="Q29" s="1" t="str">
        <f t="shared" si="2"/>
        <v>CMF</v>
      </c>
    </row>
    <row r="30" spans="5:17" x14ac:dyDescent="0.25">
      <c r="E30" t="s">
        <v>261</v>
      </c>
      <c r="F30" s="1" t="e">
        <f t="shared" si="0"/>
        <v>#N/A</v>
      </c>
      <c r="G30" s="1">
        <f t="shared" si="1"/>
        <v>49</v>
      </c>
      <c r="I30" s="64"/>
      <c r="K30" t="s">
        <v>462</v>
      </c>
      <c r="L30" s="50" t="s">
        <v>27</v>
      </c>
      <c r="M30" s="50">
        <v>8.34</v>
      </c>
      <c r="N30" s="50">
        <v>8.34</v>
      </c>
      <c r="O30" s="50">
        <v>8.35</v>
      </c>
      <c r="P30" s="13" t="s">
        <v>421</v>
      </c>
      <c r="Q30" s="1" t="str">
        <f t="shared" si="2"/>
        <v>DDF</v>
      </c>
    </row>
    <row r="31" spans="5:17" x14ac:dyDescent="0.25">
      <c r="E31" t="s">
        <v>285</v>
      </c>
      <c r="F31" s="1" t="e">
        <f t="shared" si="0"/>
        <v>#N/A</v>
      </c>
      <c r="G31" s="1">
        <f t="shared" si="1"/>
        <v>9.56</v>
      </c>
      <c r="I31" s="64"/>
      <c r="K31" t="s">
        <v>253</v>
      </c>
      <c r="L31" s="50" t="s">
        <v>28</v>
      </c>
      <c r="M31" s="50">
        <v>8.66</v>
      </c>
      <c r="N31" s="50">
        <v>8.66</v>
      </c>
      <c r="O31" s="50">
        <v>8.67</v>
      </c>
      <c r="P31" s="2"/>
      <c r="Q31" s="1" t="str">
        <f t="shared" si="2"/>
        <v/>
      </c>
    </row>
    <row r="32" spans="5:17" x14ac:dyDescent="0.25">
      <c r="E32" t="s">
        <v>285</v>
      </c>
      <c r="F32" s="1" t="e">
        <f t="shared" si="0"/>
        <v>#N/A</v>
      </c>
      <c r="G32" s="1">
        <f t="shared" si="1"/>
        <v>9.56</v>
      </c>
      <c r="I32" s="64"/>
      <c r="K32" t="s">
        <v>463</v>
      </c>
      <c r="L32" s="50" t="s">
        <v>29</v>
      </c>
      <c r="M32" s="50">
        <v>9.56</v>
      </c>
      <c r="N32" s="50">
        <v>9.56</v>
      </c>
      <c r="O32" s="50">
        <v>9.57</v>
      </c>
      <c r="P32" s="13" t="s">
        <v>422</v>
      </c>
      <c r="Q32" s="1" t="str">
        <f t="shared" si="2"/>
        <v>DEF</v>
      </c>
    </row>
    <row r="33" spans="5:17" x14ac:dyDescent="0.25">
      <c r="E33" t="s">
        <v>261</v>
      </c>
      <c r="F33" s="1" t="e">
        <f t="shared" si="0"/>
        <v>#N/A</v>
      </c>
      <c r="G33" s="1">
        <f t="shared" si="1"/>
        <v>49</v>
      </c>
      <c r="I33" s="64"/>
      <c r="K33" t="s">
        <v>464</v>
      </c>
      <c r="L33" s="50" t="s">
        <v>30</v>
      </c>
      <c r="M33" s="50">
        <v>18.600000000000001</v>
      </c>
      <c r="N33" s="50">
        <v>18.55</v>
      </c>
      <c r="O33" s="50">
        <v>18.600000000000001</v>
      </c>
      <c r="P33" s="13" t="s">
        <v>419</v>
      </c>
      <c r="Q33" s="1" t="str">
        <f t="shared" si="2"/>
        <v>CNF</v>
      </c>
    </row>
    <row r="34" spans="5:17" x14ac:dyDescent="0.25">
      <c r="E34" t="s">
        <v>261</v>
      </c>
      <c r="F34" s="1" t="e">
        <f t="shared" si="0"/>
        <v>#N/A</v>
      </c>
      <c r="G34" s="1">
        <f t="shared" si="1"/>
        <v>49</v>
      </c>
      <c r="I34" s="64"/>
      <c r="K34" t="s">
        <v>465</v>
      </c>
      <c r="L34" s="50" t="s">
        <v>31</v>
      </c>
      <c r="M34" s="50">
        <v>18.100000000000001</v>
      </c>
      <c r="N34" s="50">
        <v>18.100000000000001</v>
      </c>
      <c r="O34" s="50">
        <v>18.149999999999999</v>
      </c>
      <c r="P34" s="13" t="s">
        <v>425</v>
      </c>
      <c r="Q34" s="1" t="str">
        <f t="shared" si="2"/>
        <v>DPF</v>
      </c>
    </row>
    <row r="35" spans="5:17" x14ac:dyDescent="0.25">
      <c r="E35" t="s">
        <v>261</v>
      </c>
      <c r="F35" s="1" t="e">
        <f t="shared" si="0"/>
        <v>#N/A</v>
      </c>
      <c r="G35" s="1">
        <f t="shared" si="1"/>
        <v>49</v>
      </c>
      <c r="I35" s="64"/>
      <c r="K35" t="s">
        <v>466</v>
      </c>
      <c r="L35" s="50" t="s">
        <v>32</v>
      </c>
      <c r="M35" s="50">
        <v>14.8</v>
      </c>
      <c r="N35" s="50">
        <v>14.8</v>
      </c>
      <c r="O35" s="50">
        <v>14.9</v>
      </c>
      <c r="P35" s="13" t="s">
        <v>429</v>
      </c>
      <c r="Q35" s="1" t="str">
        <f t="shared" si="2"/>
        <v>LOF</v>
      </c>
    </row>
    <row r="36" spans="5:17" x14ac:dyDescent="0.25">
      <c r="E36" t="s">
        <v>259</v>
      </c>
      <c r="F36" s="1" t="e">
        <f t="shared" si="0"/>
        <v>#N/A</v>
      </c>
      <c r="G36" s="1">
        <f t="shared" si="1"/>
        <v>50.4</v>
      </c>
      <c r="I36" s="64"/>
      <c r="K36" s="2" t="s">
        <v>253</v>
      </c>
      <c r="L36" s="50" t="s">
        <v>33</v>
      </c>
      <c r="M36" s="50">
        <v>10</v>
      </c>
      <c r="N36" s="50">
        <v>10</v>
      </c>
      <c r="O36" s="50">
        <v>10.050000000000001</v>
      </c>
      <c r="P36" s="13"/>
      <c r="Q36" s="1" t="str">
        <f t="shared" si="2"/>
        <v/>
      </c>
    </row>
    <row r="37" spans="5:17" x14ac:dyDescent="0.25">
      <c r="E37" t="s">
        <v>259</v>
      </c>
      <c r="F37" s="1" t="e">
        <f t="shared" si="0"/>
        <v>#N/A</v>
      </c>
      <c r="G37" s="1">
        <f t="shared" si="1"/>
        <v>50.4</v>
      </c>
    </row>
    <row r="38" spans="5:17" x14ac:dyDescent="0.25">
      <c r="E38" t="s">
        <v>259</v>
      </c>
      <c r="F38" s="1" t="e">
        <f t="shared" si="0"/>
        <v>#N/A</v>
      </c>
      <c r="G38" s="1">
        <f t="shared" si="1"/>
        <v>50.4</v>
      </c>
    </row>
    <row r="39" spans="5:17" x14ac:dyDescent="0.25">
      <c r="E39" t="s">
        <v>259</v>
      </c>
      <c r="F39" s="1" t="e">
        <f t="shared" si="0"/>
        <v>#N/A</v>
      </c>
      <c r="G39" s="1">
        <f t="shared" si="1"/>
        <v>50.4</v>
      </c>
    </row>
    <row r="40" spans="5:17" x14ac:dyDescent="0.25">
      <c r="E40" t="s">
        <v>268</v>
      </c>
      <c r="F40" s="1" t="e">
        <f t="shared" si="0"/>
        <v>#N/A</v>
      </c>
      <c r="G40" s="1">
        <f t="shared" si="1"/>
        <v>18.600000000000001</v>
      </c>
    </row>
    <row r="41" spans="5:17" x14ac:dyDescent="0.25">
      <c r="E41" t="s">
        <v>268</v>
      </c>
      <c r="F41" s="1" t="e">
        <f t="shared" si="0"/>
        <v>#N/A</v>
      </c>
      <c r="G41" s="1">
        <f t="shared" si="1"/>
        <v>18.600000000000001</v>
      </c>
    </row>
    <row r="42" spans="5:17" x14ac:dyDescent="0.25">
      <c r="E42" t="s">
        <v>268</v>
      </c>
      <c r="F42" s="1" t="e">
        <f t="shared" si="0"/>
        <v>#N/A</v>
      </c>
      <c r="G42" s="1">
        <f t="shared" si="1"/>
        <v>18.600000000000001</v>
      </c>
    </row>
    <row r="43" spans="5:17" x14ac:dyDescent="0.25">
      <c r="E43" t="s">
        <v>265</v>
      </c>
      <c r="F43" s="1" t="e">
        <f t="shared" si="0"/>
        <v>#N/A</v>
      </c>
      <c r="G43" s="1">
        <f t="shared" si="1"/>
        <v>23.75</v>
      </c>
    </row>
    <row r="44" spans="5:17" x14ac:dyDescent="0.25">
      <c r="E44" t="s">
        <v>265</v>
      </c>
      <c r="F44" s="1" t="e">
        <f t="shared" si="0"/>
        <v>#N/A</v>
      </c>
      <c r="G44" s="1">
        <f t="shared" si="1"/>
        <v>23.75</v>
      </c>
    </row>
    <row r="45" spans="5:17" x14ac:dyDescent="0.25">
      <c r="E45" t="s">
        <v>270</v>
      </c>
      <c r="F45" s="1" t="e">
        <f t="shared" si="0"/>
        <v>#N/A</v>
      </c>
      <c r="G45" s="1">
        <f t="shared" si="1"/>
        <v>18.100000000000001</v>
      </c>
    </row>
    <row r="46" spans="5:17" x14ac:dyDescent="0.25">
      <c r="E46" t="s">
        <v>270</v>
      </c>
      <c r="F46" s="1" t="e">
        <f t="shared" si="0"/>
        <v>#N/A</v>
      </c>
      <c r="G46" s="1">
        <f t="shared" si="1"/>
        <v>18.100000000000001</v>
      </c>
    </row>
    <row r="47" spans="5:17" x14ac:dyDescent="0.25">
      <c r="E47" t="s">
        <v>19</v>
      </c>
      <c r="F47" s="1">
        <f t="shared" si="0"/>
        <v>16.95</v>
      </c>
      <c r="G47" s="1" t="e">
        <f t="shared" si="1"/>
        <v>#N/A</v>
      </c>
    </row>
    <row r="48" spans="5:17" x14ac:dyDescent="0.25">
      <c r="E48" t="s">
        <v>19</v>
      </c>
      <c r="F48" s="1">
        <f t="shared" si="0"/>
        <v>16.95</v>
      </c>
      <c r="G48" s="1" t="e">
        <f t="shared" si="1"/>
        <v>#N/A</v>
      </c>
    </row>
    <row r="49" spans="5:7" x14ac:dyDescent="0.25">
      <c r="E49" t="s">
        <v>19</v>
      </c>
      <c r="F49" s="1">
        <f t="shared" si="0"/>
        <v>16.95</v>
      </c>
      <c r="G49" s="1" t="e">
        <f t="shared" si="1"/>
        <v>#N/A</v>
      </c>
    </row>
    <row r="50" spans="5:7" x14ac:dyDescent="0.25">
      <c r="E50" t="s">
        <v>19</v>
      </c>
      <c r="F50" s="1">
        <f t="shared" si="0"/>
        <v>16.95</v>
      </c>
      <c r="G50" s="1" t="e">
        <f t="shared" si="1"/>
        <v>#N/A</v>
      </c>
    </row>
    <row r="51" spans="5:7" x14ac:dyDescent="0.25">
      <c r="E51" t="s">
        <v>19</v>
      </c>
      <c r="F51" s="1">
        <f t="shared" si="0"/>
        <v>16.95</v>
      </c>
      <c r="G51" s="1" t="e">
        <f t="shared" si="1"/>
        <v>#N/A</v>
      </c>
    </row>
    <row r="52" spans="5:7" x14ac:dyDescent="0.25">
      <c r="E52" t="s">
        <v>19</v>
      </c>
      <c r="F52" s="1">
        <f t="shared" si="0"/>
        <v>16.95</v>
      </c>
      <c r="G52" s="1" t="e">
        <f t="shared" si="1"/>
        <v>#N/A</v>
      </c>
    </row>
    <row r="53" spans="5:7" x14ac:dyDescent="0.25">
      <c r="E53" t="s">
        <v>19</v>
      </c>
      <c r="F53" s="1">
        <f t="shared" si="0"/>
        <v>16.95</v>
      </c>
      <c r="G53" s="1" t="e">
        <f t="shared" si="1"/>
        <v>#N/A</v>
      </c>
    </row>
    <row r="54" spans="5:7" x14ac:dyDescent="0.25">
      <c r="E54" t="s">
        <v>272</v>
      </c>
      <c r="F54" s="1" t="e">
        <f t="shared" si="0"/>
        <v>#N/A</v>
      </c>
      <c r="G54" s="1">
        <f t="shared" si="1"/>
        <v>14.8</v>
      </c>
    </row>
    <row r="55" spans="5:7" x14ac:dyDescent="0.25">
      <c r="E55" t="s">
        <v>272</v>
      </c>
      <c r="F55" s="1" t="e">
        <f t="shared" si="0"/>
        <v>#N/A</v>
      </c>
      <c r="G55" s="1">
        <f t="shared" si="1"/>
        <v>14.8</v>
      </c>
    </row>
    <row r="56" spans="5:7" x14ac:dyDescent="0.25">
      <c r="E56" t="s">
        <v>272</v>
      </c>
      <c r="F56" s="1" t="e">
        <f t="shared" si="0"/>
        <v>#N/A</v>
      </c>
      <c r="G56" s="1">
        <f t="shared" si="1"/>
        <v>14.8</v>
      </c>
    </row>
    <row r="57" spans="5:7" x14ac:dyDescent="0.25">
      <c r="E57" t="s">
        <v>272</v>
      </c>
      <c r="F57" s="1" t="e">
        <f t="shared" si="0"/>
        <v>#N/A</v>
      </c>
      <c r="G57" s="1">
        <f t="shared" si="1"/>
        <v>14.8</v>
      </c>
    </row>
    <row r="58" spans="5:7" x14ac:dyDescent="0.25">
      <c r="E58" t="s">
        <v>23</v>
      </c>
      <c r="F58" s="1">
        <f t="shared" si="0"/>
        <v>18.850000000000001</v>
      </c>
      <c r="G58" s="1" t="e">
        <f t="shared" si="1"/>
        <v>#N/A</v>
      </c>
    </row>
    <row r="59" spans="5:7" x14ac:dyDescent="0.25">
      <c r="E59" t="s">
        <v>23</v>
      </c>
      <c r="F59" s="1">
        <f t="shared" si="0"/>
        <v>18.850000000000001</v>
      </c>
      <c r="G59" s="1" t="e">
        <f t="shared" si="1"/>
        <v>#N/A</v>
      </c>
    </row>
    <row r="60" spans="5:7" x14ac:dyDescent="0.25">
      <c r="E60" t="s">
        <v>23</v>
      </c>
      <c r="F60" s="1">
        <f t="shared" si="0"/>
        <v>18.850000000000001</v>
      </c>
      <c r="G60" s="1" t="e">
        <f t="shared" si="1"/>
        <v>#N/A</v>
      </c>
    </row>
    <row r="61" spans="5:7" x14ac:dyDescent="0.25">
      <c r="E61" t="s">
        <v>23</v>
      </c>
      <c r="F61" s="1">
        <f t="shared" si="0"/>
        <v>18.850000000000001</v>
      </c>
      <c r="G61" s="1" t="e">
        <f t="shared" si="1"/>
        <v>#N/A</v>
      </c>
    </row>
    <row r="62" spans="5:7" x14ac:dyDescent="0.25">
      <c r="E62" t="s">
        <v>23</v>
      </c>
      <c r="F62" s="1">
        <f t="shared" si="0"/>
        <v>18.850000000000001</v>
      </c>
      <c r="G62" s="1" t="e">
        <f t="shared" si="1"/>
        <v>#N/A</v>
      </c>
    </row>
    <row r="63" spans="5:7" x14ac:dyDescent="0.25">
      <c r="E63" t="s">
        <v>23</v>
      </c>
      <c r="F63" s="1">
        <f t="shared" si="0"/>
        <v>18.850000000000001</v>
      </c>
      <c r="G63" s="1" t="e">
        <f t="shared" si="1"/>
        <v>#N/A</v>
      </c>
    </row>
    <row r="64" spans="5:7" x14ac:dyDescent="0.25">
      <c r="E64" t="s">
        <v>263</v>
      </c>
      <c r="F64" s="1" t="e">
        <f t="shared" si="0"/>
        <v>#N/A</v>
      </c>
      <c r="G64" s="1">
        <f t="shared" si="1"/>
        <v>13</v>
      </c>
    </row>
    <row r="65" spans="5:18" x14ac:dyDescent="0.25">
      <c r="E65" t="s">
        <v>263</v>
      </c>
      <c r="F65" s="1" t="e">
        <f t="shared" si="0"/>
        <v>#N/A</v>
      </c>
      <c r="G65" s="1">
        <f t="shared" si="1"/>
        <v>13</v>
      </c>
    </row>
    <row r="66" spans="5:18" x14ac:dyDescent="0.25">
      <c r="E66" t="s">
        <v>22</v>
      </c>
      <c r="F66" s="1">
        <f t="shared" ref="F66:F95" si="3">VLOOKUP(E66, $L$4:$O$36, 2, FALSE)</f>
        <v>8.1199999999999992</v>
      </c>
      <c r="G66" s="1" t="e">
        <f t="shared" ref="G66:G95" si="4">VLOOKUP(LEFT(E66, 3), $K$4:$O$36, 3, FALSE)</f>
        <v>#N/A</v>
      </c>
    </row>
    <row r="67" spans="5:18" x14ac:dyDescent="0.25">
      <c r="E67" t="s">
        <v>22</v>
      </c>
      <c r="F67" s="1">
        <f t="shared" si="3"/>
        <v>8.1199999999999992</v>
      </c>
      <c r="G67" s="1" t="e">
        <f t="shared" si="4"/>
        <v>#N/A</v>
      </c>
    </row>
    <row r="68" spans="5:18" x14ac:dyDescent="0.25">
      <c r="E68" t="s">
        <v>22</v>
      </c>
      <c r="F68" s="1">
        <f t="shared" si="3"/>
        <v>8.1199999999999992</v>
      </c>
      <c r="G68" s="1" t="e">
        <f t="shared" si="4"/>
        <v>#N/A</v>
      </c>
    </row>
    <row r="69" spans="5:18" x14ac:dyDescent="0.25">
      <c r="E69" t="s">
        <v>22</v>
      </c>
      <c r="F69" s="1">
        <f t="shared" si="3"/>
        <v>8.1199999999999992</v>
      </c>
      <c r="G69" s="1" t="e">
        <f t="shared" si="4"/>
        <v>#N/A</v>
      </c>
    </row>
    <row r="70" spans="5:18" x14ac:dyDescent="0.25">
      <c r="E70" t="s">
        <v>22</v>
      </c>
      <c r="F70" s="1">
        <f t="shared" si="3"/>
        <v>8.1199999999999992</v>
      </c>
      <c r="G70" s="1" t="e">
        <f t="shared" si="4"/>
        <v>#N/A</v>
      </c>
    </row>
    <row r="71" spans="5:18" x14ac:dyDescent="0.25">
      <c r="E71" t="s">
        <v>22</v>
      </c>
      <c r="F71" s="1">
        <f t="shared" si="3"/>
        <v>8.1199999999999992</v>
      </c>
      <c r="G71" s="1" t="e">
        <f t="shared" si="4"/>
        <v>#N/A</v>
      </c>
      <c r="Q71" s="1" t="e">
        <f>VLOOKUP(P71, $L$4:$O$36, 2, FALSE)</f>
        <v>#N/A</v>
      </c>
      <c r="R71" s="1">
        <f>VLOOKUP(LEFT(P71, 3), $K$4:$O$36, 3, FALSE)</f>
        <v>28.8</v>
      </c>
    </row>
    <row r="72" spans="5:18" x14ac:dyDescent="0.25">
      <c r="E72" t="s">
        <v>22</v>
      </c>
      <c r="F72" s="1">
        <f t="shared" si="3"/>
        <v>8.1199999999999992</v>
      </c>
      <c r="G72" s="1" t="e">
        <f t="shared" si="4"/>
        <v>#N/A</v>
      </c>
      <c r="Q72" s="1" t="e">
        <f t="shared" ref="Q72:Q135" si="5">VLOOKUP(P72, $L$4:$O$36, 2, FALSE)</f>
        <v>#N/A</v>
      </c>
      <c r="R72" s="1">
        <f t="shared" ref="R72:R135" si="6">VLOOKUP(LEFT(P72, 3), $K$4:$O$36, 3, FALSE)</f>
        <v>28.8</v>
      </c>
    </row>
    <row r="73" spans="5:18" x14ac:dyDescent="0.25">
      <c r="E73" t="s">
        <v>22</v>
      </c>
      <c r="F73" s="1">
        <f t="shared" si="3"/>
        <v>8.1199999999999992</v>
      </c>
      <c r="G73" s="1" t="e">
        <f t="shared" si="4"/>
        <v>#N/A</v>
      </c>
      <c r="Q73" s="1" t="e">
        <f t="shared" si="5"/>
        <v>#N/A</v>
      </c>
      <c r="R73" s="1">
        <f t="shared" si="6"/>
        <v>28.8</v>
      </c>
    </row>
    <row r="74" spans="5:18" x14ac:dyDescent="0.25">
      <c r="E74" t="s">
        <v>256</v>
      </c>
      <c r="F74" s="1" t="e">
        <f t="shared" si="3"/>
        <v>#N/A</v>
      </c>
      <c r="G74" s="1">
        <f t="shared" si="4"/>
        <v>30.25</v>
      </c>
      <c r="Q74" s="1" t="e">
        <f t="shared" si="5"/>
        <v>#N/A</v>
      </c>
      <c r="R74" s="1">
        <f t="shared" si="6"/>
        <v>28.8</v>
      </c>
    </row>
    <row r="75" spans="5:18" x14ac:dyDescent="0.25">
      <c r="E75" t="s">
        <v>285</v>
      </c>
      <c r="F75" s="1" t="e">
        <f t="shared" si="3"/>
        <v>#N/A</v>
      </c>
      <c r="G75" s="1">
        <f t="shared" si="4"/>
        <v>9.56</v>
      </c>
      <c r="Q75" s="1" t="e">
        <f t="shared" si="5"/>
        <v>#N/A</v>
      </c>
      <c r="R75" s="1">
        <f t="shared" si="6"/>
        <v>28.8</v>
      </c>
    </row>
    <row r="76" spans="5:18" x14ac:dyDescent="0.25">
      <c r="E76" t="s">
        <v>285</v>
      </c>
      <c r="F76" s="1" t="e">
        <f t="shared" si="3"/>
        <v>#N/A</v>
      </c>
      <c r="G76" s="1">
        <f t="shared" si="4"/>
        <v>9.56</v>
      </c>
      <c r="Q76" s="1" t="e">
        <f t="shared" si="5"/>
        <v>#N/A</v>
      </c>
      <c r="R76" s="1">
        <f t="shared" si="6"/>
        <v>28.8</v>
      </c>
    </row>
    <row r="77" spans="5:18" x14ac:dyDescent="0.25">
      <c r="E77" t="s">
        <v>8</v>
      </c>
      <c r="F77" s="1">
        <f t="shared" si="3"/>
        <v>8.41</v>
      </c>
      <c r="G77" s="1" t="e">
        <f t="shared" si="4"/>
        <v>#N/A</v>
      </c>
      <c r="Q77" s="1" t="e">
        <f t="shared" si="5"/>
        <v>#N/A</v>
      </c>
      <c r="R77" s="1">
        <f t="shared" si="6"/>
        <v>28.8</v>
      </c>
    </row>
    <row r="78" spans="5:18" x14ac:dyDescent="0.25">
      <c r="E78" t="s">
        <v>2</v>
      </c>
      <c r="F78" s="1">
        <f t="shared" si="3"/>
        <v>28.8</v>
      </c>
      <c r="G78" s="1" t="e">
        <f t="shared" si="4"/>
        <v>#N/A</v>
      </c>
      <c r="Q78" s="1" t="e">
        <f t="shared" si="5"/>
        <v>#N/A</v>
      </c>
      <c r="R78" s="1">
        <f t="shared" si="6"/>
        <v>28.8</v>
      </c>
    </row>
    <row r="79" spans="5:18" x14ac:dyDescent="0.25">
      <c r="E79" t="s">
        <v>2</v>
      </c>
      <c r="F79" s="1">
        <f t="shared" si="3"/>
        <v>28.8</v>
      </c>
      <c r="G79" s="1" t="e">
        <f t="shared" si="4"/>
        <v>#N/A</v>
      </c>
      <c r="Q79" s="1" t="e">
        <f t="shared" si="5"/>
        <v>#N/A</v>
      </c>
      <c r="R79" s="1">
        <f t="shared" si="6"/>
        <v>28.8</v>
      </c>
    </row>
    <row r="80" spans="5:18" x14ac:dyDescent="0.25">
      <c r="E80" t="s">
        <v>2</v>
      </c>
      <c r="F80" s="1">
        <f t="shared" si="3"/>
        <v>28.8</v>
      </c>
      <c r="G80" s="1" t="e">
        <f t="shared" si="4"/>
        <v>#N/A</v>
      </c>
      <c r="Q80" s="1" t="e">
        <f t="shared" si="5"/>
        <v>#N/A</v>
      </c>
      <c r="R80" s="1">
        <f t="shared" si="6"/>
        <v>28.8</v>
      </c>
    </row>
    <row r="81" spans="5:18" x14ac:dyDescent="0.25">
      <c r="E81" t="s">
        <v>2</v>
      </c>
      <c r="F81" s="1">
        <f t="shared" si="3"/>
        <v>28.8</v>
      </c>
      <c r="G81" s="1" t="e">
        <f t="shared" si="4"/>
        <v>#N/A</v>
      </c>
      <c r="Q81" s="1" t="e">
        <f t="shared" si="5"/>
        <v>#N/A</v>
      </c>
      <c r="R81" s="1">
        <f t="shared" si="6"/>
        <v>28.8</v>
      </c>
    </row>
    <row r="82" spans="5:18" x14ac:dyDescent="0.25">
      <c r="E82" t="s">
        <v>3</v>
      </c>
      <c r="F82" s="1">
        <f t="shared" si="3"/>
        <v>9.39</v>
      </c>
      <c r="G82" s="1" t="e">
        <f t="shared" si="4"/>
        <v>#N/A</v>
      </c>
      <c r="Q82" s="1" t="e">
        <f t="shared" si="5"/>
        <v>#N/A</v>
      </c>
      <c r="R82" s="1">
        <f t="shared" si="6"/>
        <v>28.8</v>
      </c>
    </row>
    <row r="83" spans="5:18" x14ac:dyDescent="0.25">
      <c r="E83" t="s">
        <v>3</v>
      </c>
      <c r="F83" s="1">
        <f t="shared" si="3"/>
        <v>9.39</v>
      </c>
      <c r="G83" s="1" t="e">
        <f t="shared" si="4"/>
        <v>#N/A</v>
      </c>
      <c r="Q83" s="1" t="e">
        <f t="shared" si="5"/>
        <v>#N/A</v>
      </c>
      <c r="R83" s="1">
        <f t="shared" si="6"/>
        <v>28.8</v>
      </c>
    </row>
    <row r="84" spans="5:18" x14ac:dyDescent="0.25">
      <c r="E84" t="s">
        <v>11</v>
      </c>
      <c r="F84" s="1">
        <f t="shared" si="3"/>
        <v>9.33</v>
      </c>
      <c r="G84" s="1" t="e">
        <f t="shared" si="4"/>
        <v>#N/A</v>
      </c>
      <c r="Q84" s="1" t="e">
        <f t="shared" si="5"/>
        <v>#N/A</v>
      </c>
      <c r="R84" s="1">
        <f t="shared" si="6"/>
        <v>28.8</v>
      </c>
    </row>
    <row r="85" spans="5:18" x14ac:dyDescent="0.25">
      <c r="E85" t="s">
        <v>11</v>
      </c>
      <c r="F85" s="1">
        <f t="shared" si="3"/>
        <v>9.33</v>
      </c>
      <c r="G85" s="1" t="e">
        <f t="shared" si="4"/>
        <v>#N/A</v>
      </c>
      <c r="Q85" s="1" t="e">
        <f t="shared" si="5"/>
        <v>#N/A</v>
      </c>
      <c r="R85" s="1">
        <f t="shared" si="6"/>
        <v>28.8</v>
      </c>
    </row>
    <row r="86" spans="5:18" x14ac:dyDescent="0.25">
      <c r="E86" t="s">
        <v>18</v>
      </c>
      <c r="F86" s="1">
        <f t="shared" si="3"/>
        <v>16.75</v>
      </c>
      <c r="G86" s="1" t="e">
        <f t="shared" si="4"/>
        <v>#N/A</v>
      </c>
      <c r="Q86" s="1" t="e">
        <f t="shared" si="5"/>
        <v>#N/A</v>
      </c>
      <c r="R86" s="1">
        <f t="shared" si="6"/>
        <v>28.8</v>
      </c>
    </row>
    <row r="87" spans="5:18" x14ac:dyDescent="0.25">
      <c r="E87" t="s">
        <v>10</v>
      </c>
      <c r="F87" s="1">
        <f t="shared" si="3"/>
        <v>9.16</v>
      </c>
      <c r="G87" s="1" t="e">
        <f t="shared" si="4"/>
        <v>#N/A</v>
      </c>
      <c r="Q87" s="1" t="e">
        <f t="shared" si="5"/>
        <v>#N/A</v>
      </c>
      <c r="R87" s="1">
        <f t="shared" si="6"/>
        <v>28.8</v>
      </c>
    </row>
    <row r="88" spans="5:18" x14ac:dyDescent="0.25">
      <c r="E88" t="s">
        <v>28</v>
      </c>
      <c r="F88" s="1">
        <f t="shared" si="3"/>
        <v>8.66</v>
      </c>
      <c r="G88" s="1" t="e">
        <f t="shared" si="4"/>
        <v>#N/A</v>
      </c>
      <c r="Q88" s="1" t="e">
        <f t="shared" si="5"/>
        <v>#N/A</v>
      </c>
      <c r="R88" s="1">
        <f t="shared" si="6"/>
        <v>28.8</v>
      </c>
    </row>
    <row r="89" spans="5:18" x14ac:dyDescent="0.25">
      <c r="E89" t="s">
        <v>5</v>
      </c>
      <c r="F89" s="1">
        <f t="shared" si="3"/>
        <v>13.45</v>
      </c>
      <c r="G89" s="1" t="e">
        <f t="shared" si="4"/>
        <v>#N/A</v>
      </c>
      <c r="Q89" s="1" t="e">
        <f t="shared" si="5"/>
        <v>#N/A</v>
      </c>
      <c r="R89" s="1">
        <f t="shared" si="6"/>
        <v>28.8</v>
      </c>
    </row>
    <row r="90" spans="5:18" x14ac:dyDescent="0.25">
      <c r="E90" t="s">
        <v>14</v>
      </c>
      <c r="F90" s="1">
        <f t="shared" si="3"/>
        <v>15.3</v>
      </c>
      <c r="G90" s="1" t="e">
        <f t="shared" si="4"/>
        <v>#N/A</v>
      </c>
      <c r="Q90" s="1" t="e">
        <f t="shared" si="5"/>
        <v>#N/A</v>
      </c>
      <c r="R90" s="1">
        <f t="shared" si="6"/>
        <v>28.8</v>
      </c>
    </row>
    <row r="91" spans="5:18" x14ac:dyDescent="0.25">
      <c r="E91" t="s">
        <v>14</v>
      </c>
      <c r="F91" s="1">
        <f t="shared" si="3"/>
        <v>15.3</v>
      </c>
      <c r="G91" s="1" t="e">
        <f t="shared" si="4"/>
        <v>#N/A</v>
      </c>
      <c r="Q91" s="1" t="e">
        <f t="shared" si="5"/>
        <v>#N/A</v>
      </c>
      <c r="R91" s="1">
        <f t="shared" si="6"/>
        <v>28.8</v>
      </c>
    </row>
    <row r="92" spans="5:18" x14ac:dyDescent="0.25">
      <c r="E92" t="s">
        <v>14</v>
      </c>
      <c r="F92" s="1">
        <f t="shared" si="3"/>
        <v>15.3</v>
      </c>
      <c r="G92" s="1" t="e">
        <f t="shared" si="4"/>
        <v>#N/A</v>
      </c>
      <c r="Q92" s="1" t="e">
        <f t="shared" si="5"/>
        <v>#N/A</v>
      </c>
      <c r="R92" s="1">
        <f t="shared" si="6"/>
        <v>28.8</v>
      </c>
    </row>
    <row r="93" spans="5:18" x14ac:dyDescent="0.25">
      <c r="E93" t="s">
        <v>9</v>
      </c>
      <c r="F93" s="1">
        <f t="shared" si="3"/>
        <v>9.66</v>
      </c>
      <c r="G93" s="1" t="e">
        <f t="shared" si="4"/>
        <v>#N/A</v>
      </c>
      <c r="Q93" s="1" t="e">
        <f t="shared" si="5"/>
        <v>#N/A</v>
      </c>
      <c r="R93" s="1">
        <f t="shared" si="6"/>
        <v>28.8</v>
      </c>
    </row>
    <row r="94" spans="5:18" x14ac:dyDescent="0.25">
      <c r="E94" t="s">
        <v>272</v>
      </c>
      <c r="F94" s="1" t="e">
        <f t="shared" si="3"/>
        <v>#N/A</v>
      </c>
      <c r="G94" s="1">
        <f t="shared" si="4"/>
        <v>14.8</v>
      </c>
      <c r="Q94" s="1" t="e">
        <f t="shared" si="5"/>
        <v>#N/A</v>
      </c>
      <c r="R94" s="1">
        <f t="shared" si="6"/>
        <v>28.8</v>
      </c>
    </row>
    <row r="95" spans="5:18" x14ac:dyDescent="0.25">
      <c r="E95" t="s">
        <v>22</v>
      </c>
      <c r="F95" s="1">
        <f t="shared" si="3"/>
        <v>8.1199999999999992</v>
      </c>
      <c r="G95" s="1" t="e">
        <f t="shared" si="4"/>
        <v>#N/A</v>
      </c>
      <c r="Q95" s="1" t="e">
        <f t="shared" si="5"/>
        <v>#N/A</v>
      </c>
      <c r="R95" s="1">
        <f t="shared" si="6"/>
        <v>28.8</v>
      </c>
    </row>
    <row r="96" spans="5:18" x14ac:dyDescent="0.25">
      <c r="Q96" s="1" t="e">
        <f t="shared" si="5"/>
        <v>#N/A</v>
      </c>
      <c r="R96" s="1">
        <f t="shared" si="6"/>
        <v>28.8</v>
      </c>
    </row>
    <row r="97" spans="17:18" x14ac:dyDescent="0.25">
      <c r="Q97" s="1" t="e">
        <f t="shared" si="5"/>
        <v>#N/A</v>
      </c>
      <c r="R97" s="1">
        <f t="shared" si="6"/>
        <v>28.8</v>
      </c>
    </row>
    <row r="98" spans="17:18" x14ac:dyDescent="0.25">
      <c r="Q98" s="1" t="e">
        <f t="shared" si="5"/>
        <v>#N/A</v>
      </c>
      <c r="R98" s="1">
        <f t="shared" si="6"/>
        <v>28.8</v>
      </c>
    </row>
    <row r="99" spans="17:18" x14ac:dyDescent="0.25">
      <c r="Q99" s="1" t="e">
        <f t="shared" si="5"/>
        <v>#N/A</v>
      </c>
      <c r="R99" s="1">
        <f t="shared" si="6"/>
        <v>28.8</v>
      </c>
    </row>
    <row r="100" spans="17:18" x14ac:dyDescent="0.25">
      <c r="Q100" s="1" t="e">
        <f t="shared" si="5"/>
        <v>#N/A</v>
      </c>
      <c r="R100" s="1">
        <f t="shared" si="6"/>
        <v>28.8</v>
      </c>
    </row>
    <row r="101" spans="17:18" x14ac:dyDescent="0.25">
      <c r="Q101" s="1" t="e">
        <f t="shared" si="5"/>
        <v>#N/A</v>
      </c>
      <c r="R101" s="1">
        <f t="shared" si="6"/>
        <v>28.8</v>
      </c>
    </row>
    <row r="102" spans="17:18" x14ac:dyDescent="0.25">
      <c r="Q102" s="1" t="e">
        <f t="shared" si="5"/>
        <v>#N/A</v>
      </c>
      <c r="R102" s="1">
        <f t="shared" si="6"/>
        <v>28.8</v>
      </c>
    </row>
    <row r="103" spans="17:18" x14ac:dyDescent="0.25">
      <c r="Q103" s="1" t="e">
        <f t="shared" si="5"/>
        <v>#N/A</v>
      </c>
      <c r="R103" s="1">
        <f t="shared" si="6"/>
        <v>28.8</v>
      </c>
    </row>
    <row r="104" spans="17:18" x14ac:dyDescent="0.25">
      <c r="Q104" s="1" t="e">
        <f t="shared" si="5"/>
        <v>#N/A</v>
      </c>
      <c r="R104" s="1">
        <f t="shared" si="6"/>
        <v>28.8</v>
      </c>
    </row>
    <row r="105" spans="17:18" x14ac:dyDescent="0.25">
      <c r="Q105" s="1" t="e">
        <f t="shared" si="5"/>
        <v>#N/A</v>
      </c>
      <c r="R105" s="1">
        <f t="shared" si="6"/>
        <v>28.8</v>
      </c>
    </row>
    <row r="106" spans="17:18" x14ac:dyDescent="0.25">
      <c r="Q106" s="1" t="e">
        <f t="shared" si="5"/>
        <v>#N/A</v>
      </c>
      <c r="R106" s="1">
        <f t="shared" si="6"/>
        <v>28.8</v>
      </c>
    </row>
    <row r="107" spans="17:18" x14ac:dyDescent="0.25">
      <c r="Q107" s="1" t="e">
        <f t="shared" si="5"/>
        <v>#N/A</v>
      </c>
      <c r="R107" s="1">
        <f t="shared" si="6"/>
        <v>28.8</v>
      </c>
    </row>
    <row r="108" spans="17:18" x14ac:dyDescent="0.25">
      <c r="Q108" s="1" t="e">
        <f t="shared" si="5"/>
        <v>#N/A</v>
      </c>
      <c r="R108" s="1">
        <f t="shared" si="6"/>
        <v>28.8</v>
      </c>
    </row>
    <row r="109" spans="17:18" x14ac:dyDescent="0.25">
      <c r="Q109" s="1" t="e">
        <f t="shared" si="5"/>
        <v>#N/A</v>
      </c>
      <c r="R109" s="1">
        <f t="shared" si="6"/>
        <v>28.8</v>
      </c>
    </row>
    <row r="110" spans="17:18" x14ac:dyDescent="0.25">
      <c r="Q110" s="1" t="e">
        <f t="shared" si="5"/>
        <v>#N/A</v>
      </c>
      <c r="R110" s="1">
        <f t="shared" si="6"/>
        <v>28.8</v>
      </c>
    </row>
    <row r="111" spans="17:18" x14ac:dyDescent="0.25">
      <c r="Q111" s="1" t="e">
        <f t="shared" si="5"/>
        <v>#N/A</v>
      </c>
      <c r="R111" s="1">
        <f t="shared" si="6"/>
        <v>28.8</v>
      </c>
    </row>
    <row r="112" spans="17:18" x14ac:dyDescent="0.25">
      <c r="Q112" s="1" t="e">
        <f t="shared" si="5"/>
        <v>#N/A</v>
      </c>
      <c r="R112" s="1">
        <f t="shared" si="6"/>
        <v>28.8</v>
      </c>
    </row>
    <row r="113" spans="17:18" x14ac:dyDescent="0.25">
      <c r="Q113" s="1" t="e">
        <f t="shared" si="5"/>
        <v>#N/A</v>
      </c>
      <c r="R113" s="1">
        <f t="shared" si="6"/>
        <v>28.8</v>
      </c>
    </row>
    <row r="114" spans="17:18" x14ac:dyDescent="0.25">
      <c r="Q114" s="1" t="e">
        <f t="shared" si="5"/>
        <v>#N/A</v>
      </c>
      <c r="R114" s="1">
        <f t="shared" si="6"/>
        <v>28.8</v>
      </c>
    </row>
    <row r="115" spans="17:18" x14ac:dyDescent="0.25">
      <c r="Q115" s="1" t="e">
        <f t="shared" si="5"/>
        <v>#N/A</v>
      </c>
      <c r="R115" s="1">
        <f t="shared" si="6"/>
        <v>28.8</v>
      </c>
    </row>
    <row r="116" spans="17:18" x14ac:dyDescent="0.25">
      <c r="Q116" s="1" t="e">
        <f t="shared" si="5"/>
        <v>#N/A</v>
      </c>
      <c r="R116" s="1">
        <f t="shared" si="6"/>
        <v>28.8</v>
      </c>
    </row>
    <row r="117" spans="17:18" x14ac:dyDescent="0.25">
      <c r="Q117" s="1" t="e">
        <f t="shared" si="5"/>
        <v>#N/A</v>
      </c>
      <c r="R117" s="1">
        <f t="shared" si="6"/>
        <v>28.8</v>
      </c>
    </row>
    <row r="118" spans="17:18" x14ac:dyDescent="0.25">
      <c r="Q118" s="1" t="e">
        <f t="shared" si="5"/>
        <v>#N/A</v>
      </c>
      <c r="R118" s="1">
        <f t="shared" si="6"/>
        <v>28.8</v>
      </c>
    </row>
    <row r="119" spans="17:18" x14ac:dyDescent="0.25">
      <c r="Q119" s="1" t="e">
        <f t="shared" si="5"/>
        <v>#N/A</v>
      </c>
      <c r="R119" s="1">
        <f t="shared" si="6"/>
        <v>28.8</v>
      </c>
    </row>
    <row r="120" spans="17:18" x14ac:dyDescent="0.25">
      <c r="Q120" s="1" t="e">
        <f t="shared" si="5"/>
        <v>#N/A</v>
      </c>
      <c r="R120" s="1">
        <f t="shared" si="6"/>
        <v>28.8</v>
      </c>
    </row>
    <row r="121" spans="17:18" x14ac:dyDescent="0.25">
      <c r="Q121" s="1" t="e">
        <f t="shared" si="5"/>
        <v>#N/A</v>
      </c>
      <c r="R121" s="1">
        <f t="shared" si="6"/>
        <v>28.8</v>
      </c>
    </row>
    <row r="122" spans="17:18" x14ac:dyDescent="0.25">
      <c r="Q122" s="1" t="e">
        <f t="shared" si="5"/>
        <v>#N/A</v>
      </c>
      <c r="R122" s="1">
        <f t="shared" si="6"/>
        <v>28.8</v>
      </c>
    </row>
    <row r="123" spans="17:18" x14ac:dyDescent="0.25">
      <c r="Q123" s="1" t="e">
        <f t="shared" si="5"/>
        <v>#N/A</v>
      </c>
      <c r="R123" s="1">
        <f t="shared" si="6"/>
        <v>28.8</v>
      </c>
    </row>
    <row r="124" spans="17:18" x14ac:dyDescent="0.25">
      <c r="Q124" s="1" t="e">
        <f t="shared" si="5"/>
        <v>#N/A</v>
      </c>
      <c r="R124" s="1">
        <f t="shared" si="6"/>
        <v>28.8</v>
      </c>
    </row>
    <row r="125" spans="17:18" x14ac:dyDescent="0.25">
      <c r="Q125" s="1" t="e">
        <f t="shared" si="5"/>
        <v>#N/A</v>
      </c>
      <c r="R125" s="1">
        <f t="shared" si="6"/>
        <v>28.8</v>
      </c>
    </row>
    <row r="126" spans="17:18" x14ac:dyDescent="0.25">
      <c r="Q126" s="1" t="e">
        <f t="shared" si="5"/>
        <v>#N/A</v>
      </c>
      <c r="R126" s="1">
        <f t="shared" si="6"/>
        <v>28.8</v>
      </c>
    </row>
    <row r="127" spans="17:18" x14ac:dyDescent="0.25">
      <c r="Q127" s="1" t="e">
        <f t="shared" si="5"/>
        <v>#N/A</v>
      </c>
      <c r="R127" s="1">
        <f t="shared" si="6"/>
        <v>28.8</v>
      </c>
    </row>
    <row r="128" spans="17:18" x14ac:dyDescent="0.25">
      <c r="Q128" s="1" t="e">
        <f t="shared" si="5"/>
        <v>#N/A</v>
      </c>
      <c r="R128" s="1">
        <f t="shared" si="6"/>
        <v>28.8</v>
      </c>
    </row>
    <row r="129" spans="17:18" x14ac:dyDescent="0.25">
      <c r="Q129" s="1" t="e">
        <f t="shared" si="5"/>
        <v>#N/A</v>
      </c>
      <c r="R129" s="1">
        <f t="shared" si="6"/>
        <v>28.8</v>
      </c>
    </row>
    <row r="130" spans="17:18" x14ac:dyDescent="0.25">
      <c r="Q130" s="1" t="e">
        <f t="shared" si="5"/>
        <v>#N/A</v>
      </c>
      <c r="R130" s="1">
        <f t="shared" si="6"/>
        <v>28.8</v>
      </c>
    </row>
    <row r="131" spans="17:18" x14ac:dyDescent="0.25">
      <c r="Q131" s="1" t="e">
        <f t="shared" si="5"/>
        <v>#N/A</v>
      </c>
      <c r="R131" s="1">
        <f t="shared" si="6"/>
        <v>28.8</v>
      </c>
    </row>
    <row r="132" spans="17:18" x14ac:dyDescent="0.25">
      <c r="Q132" s="1" t="e">
        <f t="shared" si="5"/>
        <v>#N/A</v>
      </c>
      <c r="R132" s="1">
        <f t="shared" si="6"/>
        <v>28.8</v>
      </c>
    </row>
    <row r="133" spans="17:18" x14ac:dyDescent="0.25">
      <c r="Q133" s="1" t="e">
        <f t="shared" si="5"/>
        <v>#N/A</v>
      </c>
      <c r="R133" s="1">
        <f t="shared" si="6"/>
        <v>28.8</v>
      </c>
    </row>
    <row r="134" spans="17:18" x14ac:dyDescent="0.25">
      <c r="Q134" s="1" t="e">
        <f t="shared" si="5"/>
        <v>#N/A</v>
      </c>
      <c r="R134" s="1">
        <f t="shared" si="6"/>
        <v>28.8</v>
      </c>
    </row>
    <row r="135" spans="17:18" x14ac:dyDescent="0.25">
      <c r="Q135" s="1" t="e">
        <f t="shared" si="5"/>
        <v>#N/A</v>
      </c>
      <c r="R135" s="1">
        <f t="shared" si="6"/>
        <v>28.8</v>
      </c>
    </row>
    <row r="136" spans="17:18" x14ac:dyDescent="0.25">
      <c r="Q136" s="1" t="e">
        <f t="shared" ref="Q136:Q165" si="7">VLOOKUP(P136, $L$4:$O$36, 2, FALSE)</f>
        <v>#N/A</v>
      </c>
      <c r="R136" s="1">
        <f t="shared" ref="R136:R165" si="8">VLOOKUP(LEFT(P136, 3), $K$4:$O$36, 3, FALSE)</f>
        <v>28.8</v>
      </c>
    </row>
    <row r="137" spans="17:18" x14ac:dyDescent="0.25">
      <c r="Q137" s="1" t="e">
        <f t="shared" si="7"/>
        <v>#N/A</v>
      </c>
      <c r="R137" s="1">
        <f t="shared" si="8"/>
        <v>28.8</v>
      </c>
    </row>
    <row r="138" spans="17:18" x14ac:dyDescent="0.25">
      <c r="Q138" s="1" t="e">
        <f t="shared" si="7"/>
        <v>#N/A</v>
      </c>
      <c r="R138" s="1">
        <f t="shared" si="8"/>
        <v>28.8</v>
      </c>
    </row>
    <row r="139" spans="17:18" x14ac:dyDescent="0.25">
      <c r="Q139" s="1" t="e">
        <f t="shared" si="7"/>
        <v>#N/A</v>
      </c>
      <c r="R139" s="1">
        <f t="shared" si="8"/>
        <v>28.8</v>
      </c>
    </row>
    <row r="140" spans="17:18" x14ac:dyDescent="0.25">
      <c r="Q140" s="1" t="e">
        <f t="shared" si="7"/>
        <v>#N/A</v>
      </c>
      <c r="R140" s="1">
        <f t="shared" si="8"/>
        <v>28.8</v>
      </c>
    </row>
    <row r="141" spans="17:18" x14ac:dyDescent="0.25">
      <c r="Q141" s="1" t="e">
        <f t="shared" si="7"/>
        <v>#N/A</v>
      </c>
      <c r="R141" s="1">
        <f t="shared" si="8"/>
        <v>28.8</v>
      </c>
    </row>
    <row r="142" spans="17:18" x14ac:dyDescent="0.25">
      <c r="Q142" s="1" t="e">
        <f t="shared" si="7"/>
        <v>#N/A</v>
      </c>
      <c r="R142" s="1">
        <f t="shared" si="8"/>
        <v>28.8</v>
      </c>
    </row>
    <row r="143" spans="17:18" x14ac:dyDescent="0.25">
      <c r="Q143" s="1" t="e">
        <f t="shared" si="7"/>
        <v>#N/A</v>
      </c>
      <c r="R143" s="1">
        <f t="shared" si="8"/>
        <v>28.8</v>
      </c>
    </row>
    <row r="144" spans="17:18" x14ac:dyDescent="0.25">
      <c r="Q144" s="1" t="e">
        <f t="shared" si="7"/>
        <v>#N/A</v>
      </c>
      <c r="R144" s="1">
        <f t="shared" si="8"/>
        <v>28.8</v>
      </c>
    </row>
    <row r="145" spans="17:18" x14ac:dyDescent="0.25">
      <c r="Q145" s="1" t="e">
        <f t="shared" si="7"/>
        <v>#N/A</v>
      </c>
      <c r="R145" s="1">
        <f t="shared" si="8"/>
        <v>28.8</v>
      </c>
    </row>
    <row r="146" spans="17:18" x14ac:dyDescent="0.25">
      <c r="Q146" s="1" t="e">
        <f t="shared" si="7"/>
        <v>#N/A</v>
      </c>
      <c r="R146" s="1">
        <f t="shared" si="8"/>
        <v>28.8</v>
      </c>
    </row>
    <row r="147" spans="17:18" x14ac:dyDescent="0.25">
      <c r="Q147" s="1" t="e">
        <f t="shared" si="7"/>
        <v>#N/A</v>
      </c>
      <c r="R147" s="1">
        <f t="shared" si="8"/>
        <v>28.8</v>
      </c>
    </row>
    <row r="148" spans="17:18" x14ac:dyDescent="0.25">
      <c r="Q148" s="1" t="e">
        <f t="shared" si="7"/>
        <v>#N/A</v>
      </c>
      <c r="R148" s="1">
        <f t="shared" si="8"/>
        <v>28.8</v>
      </c>
    </row>
    <row r="149" spans="17:18" x14ac:dyDescent="0.25">
      <c r="Q149" s="1" t="e">
        <f t="shared" si="7"/>
        <v>#N/A</v>
      </c>
      <c r="R149" s="1">
        <f t="shared" si="8"/>
        <v>28.8</v>
      </c>
    </row>
    <row r="150" spans="17:18" x14ac:dyDescent="0.25">
      <c r="Q150" s="1" t="e">
        <f t="shared" si="7"/>
        <v>#N/A</v>
      </c>
      <c r="R150" s="1">
        <f t="shared" si="8"/>
        <v>28.8</v>
      </c>
    </row>
    <row r="151" spans="17:18" x14ac:dyDescent="0.25">
      <c r="Q151" s="1" t="e">
        <f t="shared" si="7"/>
        <v>#N/A</v>
      </c>
      <c r="R151" s="1">
        <f t="shared" si="8"/>
        <v>28.8</v>
      </c>
    </row>
    <row r="152" spans="17:18" x14ac:dyDescent="0.25">
      <c r="Q152" s="1" t="e">
        <f t="shared" si="7"/>
        <v>#N/A</v>
      </c>
      <c r="R152" s="1">
        <f t="shared" si="8"/>
        <v>28.8</v>
      </c>
    </row>
    <row r="153" spans="17:18" x14ac:dyDescent="0.25">
      <c r="Q153" s="1" t="e">
        <f t="shared" si="7"/>
        <v>#N/A</v>
      </c>
      <c r="R153" s="1">
        <f t="shared" si="8"/>
        <v>28.8</v>
      </c>
    </row>
    <row r="154" spans="17:18" x14ac:dyDescent="0.25">
      <c r="Q154" s="1" t="e">
        <f t="shared" si="7"/>
        <v>#N/A</v>
      </c>
      <c r="R154" s="1">
        <f t="shared" si="8"/>
        <v>28.8</v>
      </c>
    </row>
    <row r="155" spans="17:18" x14ac:dyDescent="0.25">
      <c r="Q155" s="1" t="e">
        <f t="shared" si="7"/>
        <v>#N/A</v>
      </c>
      <c r="R155" s="1">
        <f t="shared" si="8"/>
        <v>28.8</v>
      </c>
    </row>
    <row r="156" spans="17:18" x14ac:dyDescent="0.25">
      <c r="Q156" s="1" t="e">
        <f t="shared" si="7"/>
        <v>#N/A</v>
      </c>
      <c r="R156" s="1">
        <f t="shared" si="8"/>
        <v>28.8</v>
      </c>
    </row>
    <row r="157" spans="17:18" x14ac:dyDescent="0.25">
      <c r="Q157" s="1" t="e">
        <f t="shared" si="7"/>
        <v>#N/A</v>
      </c>
      <c r="R157" s="1">
        <f t="shared" si="8"/>
        <v>28.8</v>
      </c>
    </row>
    <row r="158" spans="17:18" x14ac:dyDescent="0.25">
      <c r="Q158" s="1" t="e">
        <f t="shared" si="7"/>
        <v>#N/A</v>
      </c>
      <c r="R158" s="1">
        <f t="shared" si="8"/>
        <v>28.8</v>
      </c>
    </row>
    <row r="159" spans="17:18" x14ac:dyDescent="0.25">
      <c r="Q159" s="1" t="e">
        <f t="shared" si="7"/>
        <v>#N/A</v>
      </c>
      <c r="R159" s="1">
        <f t="shared" si="8"/>
        <v>28.8</v>
      </c>
    </row>
    <row r="160" spans="17:18" x14ac:dyDescent="0.25">
      <c r="Q160" s="1" t="e">
        <f t="shared" si="7"/>
        <v>#N/A</v>
      </c>
      <c r="R160" s="1">
        <f t="shared" si="8"/>
        <v>28.8</v>
      </c>
    </row>
    <row r="161" spans="17:18" x14ac:dyDescent="0.25">
      <c r="Q161" s="1" t="e">
        <f t="shared" si="7"/>
        <v>#N/A</v>
      </c>
      <c r="R161" s="1">
        <f t="shared" si="8"/>
        <v>28.8</v>
      </c>
    </row>
    <row r="162" spans="17:18" x14ac:dyDescent="0.25">
      <c r="Q162" s="1" t="e">
        <f t="shared" si="7"/>
        <v>#N/A</v>
      </c>
      <c r="R162" s="1">
        <f t="shared" si="8"/>
        <v>28.8</v>
      </c>
    </row>
    <row r="163" spans="17:18" x14ac:dyDescent="0.25">
      <c r="Q163" s="1" t="e">
        <f t="shared" si="7"/>
        <v>#N/A</v>
      </c>
      <c r="R163" s="1">
        <f t="shared" si="8"/>
        <v>28.8</v>
      </c>
    </row>
    <row r="164" spans="17:18" x14ac:dyDescent="0.25">
      <c r="Q164" s="1" t="e">
        <f t="shared" si="7"/>
        <v>#N/A</v>
      </c>
      <c r="R164" s="1">
        <f t="shared" si="8"/>
        <v>28.8</v>
      </c>
    </row>
    <row r="165" spans="17:18" x14ac:dyDescent="0.25">
      <c r="Q165" s="1" t="e">
        <f t="shared" si="7"/>
        <v>#N/A</v>
      </c>
      <c r="R165" s="1">
        <f t="shared" si="8"/>
        <v>28.8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TrdPrice</vt:lpstr>
      <vt:lpstr>IndexDivisor</vt:lpstr>
      <vt:lpstr>TrdDetail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謝明翰</dc:creator>
  <cp:lastModifiedBy>謝明翰</cp:lastModifiedBy>
  <dcterms:created xsi:type="dcterms:W3CDTF">2017-04-13T07:00:27Z</dcterms:created>
  <dcterms:modified xsi:type="dcterms:W3CDTF">2017-04-14T09:49:02Z</dcterms:modified>
</cp:coreProperties>
</file>