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EED48E9-E9A2-4501-AC66-8FB70CF8EC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L4" i="1" l="1"/>
  <c r="B40" i="1"/>
  <c r="B25" i="1"/>
  <c r="B10" i="1"/>
  <c r="C42" i="1"/>
  <c r="C27" i="1"/>
  <c r="C12" i="1"/>
  <c r="L44" i="1" l="1"/>
  <c r="L48" i="1"/>
  <c r="L33" i="1"/>
  <c r="L18" i="1"/>
  <c r="L14" i="1"/>
  <c r="K7" i="1"/>
  <c r="L7" i="1" s="1"/>
  <c r="B7" i="1"/>
  <c r="C7" i="1" s="1"/>
  <c r="L29" i="1"/>
  <c r="C44" i="1"/>
  <c r="B44" i="1" s="1"/>
  <c r="C48" i="1"/>
  <c r="C29" i="1"/>
  <c r="C33" i="1"/>
  <c r="B33" i="1" s="1"/>
  <c r="C18" i="1"/>
  <c r="B18" i="1" s="1"/>
  <c r="C14" i="1"/>
  <c r="B14" i="1" s="1"/>
</calcChain>
</file>

<file path=xl/sharedStrings.xml><?xml version="1.0" encoding="utf-8"?>
<sst xmlns="http://schemas.openxmlformats.org/spreadsheetml/2006/main" count="44" uniqueCount="23">
  <si>
    <t xml:space="preserve">total </t>
    <phoneticPr fontId="2" type="noConversion"/>
  </si>
  <si>
    <t>stalled</t>
    <phoneticPr fontId="2" type="noConversion"/>
  </si>
  <si>
    <t>total</t>
    <phoneticPr fontId="2" type="noConversion"/>
  </si>
  <si>
    <t>Not Hit</t>
    <phoneticPr fontId="2" type="noConversion"/>
  </si>
  <si>
    <t>branch</t>
    <phoneticPr fontId="2" type="noConversion"/>
  </si>
  <si>
    <t>x branch</t>
    <phoneticPr fontId="2" type="noConversion"/>
  </si>
  <si>
    <t>TP</t>
    <phoneticPr fontId="2" type="noConversion"/>
  </si>
  <si>
    <t>TN</t>
    <phoneticPr fontId="2" type="noConversion"/>
  </si>
  <si>
    <t>FP</t>
    <phoneticPr fontId="2" type="noConversion"/>
  </si>
  <si>
    <t>FN</t>
    <phoneticPr fontId="2" type="noConversion"/>
  </si>
  <si>
    <t>Hit</t>
    <phoneticPr fontId="2" type="noConversion"/>
  </si>
  <si>
    <t>uncond jmp</t>
    <phoneticPr fontId="2" type="noConversion"/>
  </si>
  <si>
    <t>fw branch</t>
    <phoneticPr fontId="2" type="noConversion"/>
  </si>
  <si>
    <t>bw branch</t>
    <phoneticPr fontId="2" type="noConversion"/>
  </si>
  <si>
    <t>total branch/j</t>
    <phoneticPr fontId="2" type="noConversion"/>
  </si>
  <si>
    <t>Coremark</t>
    <phoneticPr fontId="2" type="noConversion"/>
  </si>
  <si>
    <t>BPU off</t>
    <phoneticPr fontId="2" type="noConversion"/>
  </si>
  <si>
    <t>BPU on (64)</t>
    <phoneticPr fontId="2" type="noConversion"/>
  </si>
  <si>
    <t>BPU on (32)</t>
    <phoneticPr fontId="2" type="noConversion"/>
  </si>
  <si>
    <t>2L BPU (64)</t>
    <phoneticPr fontId="2" type="noConversion"/>
  </si>
  <si>
    <t>2L BPU (32)</t>
    <phoneticPr fontId="2" type="noConversion"/>
  </si>
  <si>
    <t>BPU (64)-3c</t>
    <phoneticPr fontId="2" type="noConversion"/>
  </si>
  <si>
    <t>2L BPU (64)-3c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</si>
</sst>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* #,##0_);_(* \(#,##0\);_(* &quot;-&quot;??_);_(@_)"/>
    <numFmt numFmtId="177" formatCode="0.000%"/>
    <numFmt numFmtId="178" formatCode="0.000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4" tint="-0.249977111117893"/>
      <name val="Consolas"/>
      <family val="3"/>
    </font>
    <font>
      <sz val="11"/>
      <color theme="9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176" fontId="3" fillId="0" borderId="0" xfId="1" applyNumberFormat="1" applyFont="1" applyAlignment="1"/>
    <xf numFmtId="176" fontId="3" fillId="0" borderId="0" xfId="0" applyNumberFormat="1" applyFont="1"/>
    <xf numFmtId="177" fontId="3" fillId="0" borderId="0" xfId="2" applyNumberFormat="1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3" fillId="0" borderId="0" xfId="0" applyFont="1" applyFill="1"/>
    <xf numFmtId="176" fontId="6" fillId="0" borderId="0" xfId="1" applyNumberFormat="1" applyFont="1" applyAlignment="1"/>
    <xf numFmtId="0" fontId="3" fillId="2" borderId="0" xfId="0" applyFont="1" applyFill="1"/>
    <xf numFmtId="176" fontId="3" fillId="2" borderId="0" xfId="1" applyNumberFormat="1" applyFont="1" applyFill="1" applyAlignment="1"/>
    <xf numFmtId="176" fontId="3" fillId="2" borderId="0" xfId="0" applyNumberFormat="1" applyFont="1" applyFill="1"/>
    <xf numFmtId="0" fontId="3" fillId="3" borderId="0" xfId="0" applyFont="1" applyFill="1"/>
    <xf numFmtId="177" fontId="3" fillId="3" borderId="0" xfId="2" applyNumberFormat="1" applyFont="1" applyFill="1" applyAlignment="1"/>
    <xf numFmtId="176" fontId="3" fillId="3" borderId="0" xfId="0" applyNumberFormat="1" applyFont="1" applyFill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178" fontId="5" fillId="3" borderId="0" xfId="0" applyNumberFormat="1" applyFont="1" applyFill="1" applyAlignment="1">
      <alignment horizont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="90" zoomScaleNormal="90" workbookViewId="0">
      <selection activeCell="C34" sqref="C34"/>
    </sheetView>
  </sheetViews>
  <sheetFormatPr defaultRowHeight="15" x14ac:dyDescent="0.25"/>
  <cols>
    <col min="1" max="1" width="18" style="1" customWidth="1"/>
    <col min="2" max="3" width="18.28515625" style="1" customWidth="1"/>
    <col min="4" max="4" width="2.85546875" style="1" customWidth="1"/>
    <col min="5" max="6" width="18.28515625" style="1" customWidth="1"/>
    <col min="7" max="7" width="2.7109375" style="13" customWidth="1"/>
    <col min="8" max="9" width="18.28515625" style="1" customWidth="1"/>
    <col min="10" max="10" width="2.85546875" style="8" customWidth="1"/>
    <col min="11" max="11" width="19" style="1" customWidth="1"/>
    <col min="12" max="12" width="16.140625" style="1" bestFit="1" customWidth="1"/>
    <col min="13" max="13" width="2.85546875" style="10" customWidth="1"/>
    <col min="14" max="15" width="18.28515625" style="1" customWidth="1"/>
    <col min="16" max="16" width="2.85546875" style="1" customWidth="1"/>
    <col min="17" max="18" width="18.28515625" style="1" customWidth="1"/>
    <col min="19" max="19" width="2.85546875" style="13" customWidth="1"/>
    <col min="20" max="21" width="18.28515625" style="1" customWidth="1"/>
    <col min="22" max="22" width="2.85546875" style="1" customWidth="1"/>
    <col min="23" max="16384" width="9.140625" style="1"/>
  </cols>
  <sheetData>
    <row r="1" spans="1:22" x14ac:dyDescent="0.25">
      <c r="B1" s="5" t="s">
        <v>17</v>
      </c>
      <c r="D1" s="13"/>
      <c r="E1" s="5" t="s">
        <v>21</v>
      </c>
      <c r="H1" s="5" t="s">
        <v>18</v>
      </c>
      <c r="J1" s="10"/>
      <c r="K1" s="5" t="s">
        <v>16</v>
      </c>
      <c r="N1" s="5" t="s">
        <v>20</v>
      </c>
      <c r="P1" s="16"/>
      <c r="Q1" s="5" t="s">
        <v>19</v>
      </c>
      <c r="R1" s="5"/>
      <c r="S1" s="17"/>
      <c r="T1" s="5" t="s">
        <v>22</v>
      </c>
      <c r="V1" s="16"/>
    </row>
    <row r="2" spans="1:22" x14ac:dyDescent="0.25">
      <c r="A2" s="1" t="s">
        <v>15</v>
      </c>
      <c r="B2" s="6">
        <v>84.837000000000003</v>
      </c>
      <c r="D2" s="13"/>
      <c r="E2" s="6">
        <v>84.78</v>
      </c>
      <c r="H2" s="6">
        <v>84.608000000000004</v>
      </c>
      <c r="J2" s="10"/>
      <c r="K2" s="7">
        <v>74.965277</v>
      </c>
      <c r="N2" s="7">
        <v>75.866</v>
      </c>
      <c r="P2" s="16"/>
      <c r="Q2" s="7">
        <v>75.873999999999995</v>
      </c>
      <c r="R2" s="7"/>
      <c r="S2" s="18"/>
      <c r="T2" s="7">
        <v>77.296000000000006</v>
      </c>
      <c r="V2" s="16"/>
    </row>
    <row r="3" spans="1:22" x14ac:dyDescent="0.25">
      <c r="D3" s="13"/>
      <c r="J3" s="10"/>
      <c r="P3" s="16"/>
      <c r="V3" s="16"/>
    </row>
    <row r="4" spans="1:22" x14ac:dyDescent="0.25">
      <c r="A4" s="1" t="s">
        <v>0</v>
      </c>
      <c r="B4" s="9">
        <v>596898253</v>
      </c>
      <c r="D4" s="13"/>
      <c r="E4" s="1">
        <v>597298915</v>
      </c>
      <c r="H4" s="9">
        <v>598519532</v>
      </c>
      <c r="J4" s="10"/>
      <c r="K4" s="9">
        <v>675162175</v>
      </c>
      <c r="L4" s="3">
        <f>K4-B4</f>
        <v>78263922</v>
      </c>
      <c r="N4" s="9">
        <v>667174459</v>
      </c>
      <c r="P4" s="16"/>
      <c r="Q4" s="1">
        <v>667343189</v>
      </c>
      <c r="T4" s="1">
        <v>654880208</v>
      </c>
      <c r="V4" s="16"/>
    </row>
    <row r="5" spans="1:22" x14ac:dyDescent="0.25">
      <c r="A5" s="1" t="s">
        <v>1</v>
      </c>
      <c r="B5" s="2">
        <v>88408431</v>
      </c>
      <c r="D5" s="13"/>
      <c r="E5" s="1">
        <v>88408441</v>
      </c>
      <c r="H5" s="1">
        <v>88411359</v>
      </c>
      <c r="J5" s="10"/>
      <c r="K5" s="2">
        <v>88262359</v>
      </c>
      <c r="N5" s="2">
        <v>88323175</v>
      </c>
      <c r="P5" s="16"/>
      <c r="Q5" s="1">
        <v>88323193</v>
      </c>
      <c r="T5" s="1">
        <v>88408015</v>
      </c>
      <c r="V5" s="16"/>
    </row>
    <row r="6" spans="1:22" x14ac:dyDescent="0.25">
      <c r="D6" s="13"/>
      <c r="J6" s="10"/>
      <c r="K6" s="2"/>
      <c r="N6" s="2"/>
      <c r="P6" s="16"/>
      <c r="V6" s="16"/>
    </row>
    <row r="7" spans="1:22" x14ac:dyDescent="0.25">
      <c r="A7" s="1" t="s">
        <v>14</v>
      </c>
      <c r="B7" s="3">
        <f>B11+B26+B41</f>
        <v>138414146</v>
      </c>
      <c r="C7" s="4">
        <f>B7/B4</f>
        <v>0.23188901174418414</v>
      </c>
      <c r="D7" s="13"/>
      <c r="E7" s="4"/>
      <c r="F7" s="4"/>
      <c r="G7" s="14"/>
      <c r="H7" s="4"/>
      <c r="I7" s="4"/>
      <c r="J7" s="10"/>
      <c r="K7" s="2">
        <f>K11+K26+K41</f>
        <v>151411451</v>
      </c>
      <c r="L7" s="4">
        <f>K7/K4</f>
        <v>0.22425938034813636</v>
      </c>
      <c r="N7" s="2"/>
      <c r="P7" s="16"/>
      <c r="V7" s="16"/>
    </row>
    <row r="8" spans="1:22" s="10" customFormat="1" x14ac:dyDescent="0.25">
      <c r="B8" s="12"/>
      <c r="D8" s="13"/>
      <c r="G8" s="13"/>
      <c r="K8" s="11"/>
      <c r="P8" s="16"/>
      <c r="S8" s="13"/>
      <c r="V8" s="16"/>
    </row>
    <row r="9" spans="1:22" x14ac:dyDescent="0.25">
      <c r="A9" s="1" t="s">
        <v>12</v>
      </c>
      <c r="D9" s="13"/>
      <c r="J9" s="10"/>
      <c r="K9" s="2"/>
      <c r="N9" s="2"/>
      <c r="P9" s="16"/>
      <c r="V9" s="16"/>
    </row>
    <row r="10" spans="1:22" x14ac:dyDescent="0.25">
      <c r="B10" s="4">
        <f>(B16+B19+B21)/B11</f>
        <v>0.97375634571250247</v>
      </c>
      <c r="D10" s="13"/>
      <c r="J10" s="10"/>
      <c r="K10" s="2"/>
      <c r="N10" s="2"/>
      <c r="P10" s="16"/>
      <c r="V10" s="16"/>
    </row>
    <row r="11" spans="1:22" x14ac:dyDescent="0.25">
      <c r="A11" s="1" t="s">
        <v>2</v>
      </c>
      <c r="B11" s="2">
        <v>70613032</v>
      </c>
      <c r="C11" s="3"/>
      <c r="D11" s="13"/>
      <c r="E11" s="3">
        <v>70668561</v>
      </c>
      <c r="F11" s="3"/>
      <c r="G11" s="15"/>
      <c r="H11" s="2">
        <v>70616133</v>
      </c>
      <c r="I11" s="3"/>
      <c r="J11" s="10"/>
      <c r="K11" s="2">
        <v>69021535</v>
      </c>
      <c r="N11" s="2">
        <v>70572966</v>
      </c>
      <c r="P11" s="16"/>
      <c r="Q11" s="1">
        <v>70575704</v>
      </c>
      <c r="T11" s="1">
        <v>71697630</v>
      </c>
      <c r="V11" s="16"/>
    </row>
    <row r="12" spans="1:22" x14ac:dyDescent="0.25">
      <c r="A12" s="1" t="s">
        <v>1</v>
      </c>
      <c r="B12" s="2">
        <v>18284651</v>
      </c>
      <c r="C12" s="4">
        <f>B12/B11</f>
        <v>0.25894159310423037</v>
      </c>
      <c r="D12" s="13"/>
      <c r="E12" s="4">
        <v>18284651</v>
      </c>
      <c r="F12" s="4"/>
      <c r="G12" s="14"/>
      <c r="H12" s="2">
        <v>18284651</v>
      </c>
      <c r="I12" s="4"/>
      <c r="J12" s="10"/>
      <c r="K12" s="2">
        <v>18284681</v>
      </c>
      <c r="N12" s="2">
        <v>18284669</v>
      </c>
      <c r="P12" s="16"/>
      <c r="Q12" s="1">
        <v>18284667</v>
      </c>
      <c r="T12" s="1">
        <v>18284665</v>
      </c>
      <c r="V12" s="16"/>
    </row>
    <row r="13" spans="1:22" x14ac:dyDescent="0.25">
      <c r="D13" s="13"/>
      <c r="H13" s="2"/>
      <c r="J13" s="10"/>
      <c r="K13" s="2"/>
      <c r="N13" s="2"/>
      <c r="P13" s="16"/>
      <c r="V13" s="16"/>
    </row>
    <row r="14" spans="1:22" x14ac:dyDescent="0.25">
      <c r="A14" s="1" t="s">
        <v>3</v>
      </c>
      <c r="B14" s="4">
        <f>C14/B11</f>
        <v>0.95355123683118437</v>
      </c>
      <c r="C14" s="3">
        <f>B15+B16</f>
        <v>67333144</v>
      </c>
      <c r="D14" s="13"/>
      <c r="E14" s="3"/>
      <c r="F14" s="3"/>
      <c r="G14" s="15"/>
      <c r="H14" s="2"/>
      <c r="I14" s="3"/>
      <c r="J14" s="10"/>
      <c r="K14" s="2"/>
      <c r="L14" s="3">
        <f>K15+K16</f>
        <v>68740840</v>
      </c>
      <c r="N14" s="2"/>
      <c r="P14" s="16"/>
      <c r="V14" s="16"/>
    </row>
    <row r="15" spans="1:22" x14ac:dyDescent="0.25">
      <c r="A15" s="1" t="s">
        <v>4</v>
      </c>
      <c r="B15" s="2">
        <v>130703</v>
      </c>
      <c r="D15" s="13"/>
      <c r="E15" s="1">
        <v>130703</v>
      </c>
      <c r="H15" s="2">
        <v>130703</v>
      </c>
      <c r="J15" s="10"/>
      <c r="K15" s="2">
        <v>130703</v>
      </c>
      <c r="N15" s="2">
        <v>130703</v>
      </c>
      <c r="P15" s="16"/>
      <c r="Q15" s="1">
        <v>130703</v>
      </c>
      <c r="T15" s="1">
        <v>130703</v>
      </c>
      <c r="V15" s="16"/>
    </row>
    <row r="16" spans="1:22" x14ac:dyDescent="0.25">
      <c r="A16" s="1" t="s">
        <v>5</v>
      </c>
      <c r="B16" s="2">
        <v>67202441</v>
      </c>
      <c r="D16" s="13"/>
      <c r="E16" s="1">
        <v>67155592</v>
      </c>
      <c r="H16" s="2">
        <v>67213203</v>
      </c>
      <c r="J16" s="10"/>
      <c r="K16" s="2">
        <v>68610137</v>
      </c>
      <c r="N16" s="2">
        <v>67332843</v>
      </c>
      <c r="P16" s="16"/>
      <c r="Q16" s="1">
        <v>67329655</v>
      </c>
      <c r="T16" s="1">
        <v>66251520</v>
      </c>
      <c r="V16" s="16"/>
    </row>
    <row r="17" spans="1:22" x14ac:dyDescent="0.25">
      <c r="B17" s="2"/>
      <c r="D17" s="13"/>
      <c r="H17" s="2"/>
      <c r="J17" s="10"/>
      <c r="K17" s="2"/>
      <c r="N17" s="2"/>
      <c r="P17" s="16"/>
      <c r="V17" s="16"/>
    </row>
    <row r="18" spans="1:22" x14ac:dyDescent="0.25">
      <c r="A18" s="1" t="s">
        <v>10</v>
      </c>
      <c r="B18" s="4">
        <f>(B19+B20)/C18</f>
        <v>0.55816265677364596</v>
      </c>
      <c r="C18" s="3">
        <f>SUM(B19:B22)</f>
        <v>3279888</v>
      </c>
      <c r="D18" s="13"/>
      <c r="E18" s="3"/>
      <c r="F18" s="3"/>
      <c r="G18" s="15"/>
      <c r="H18" s="2"/>
      <c r="I18" s="3"/>
      <c r="J18" s="10"/>
      <c r="K18" s="2"/>
      <c r="L18" s="3">
        <f>SUM(K19:K22)</f>
        <v>280695</v>
      </c>
      <c r="N18" s="2"/>
      <c r="P18" s="16"/>
      <c r="V18" s="16"/>
    </row>
    <row r="19" spans="1:22" x14ac:dyDescent="0.25">
      <c r="A19" s="1" t="s">
        <v>6</v>
      </c>
      <c r="B19" s="3">
        <v>1553786</v>
      </c>
      <c r="D19" s="13"/>
      <c r="E19" s="1">
        <v>1600633</v>
      </c>
      <c r="H19" s="2">
        <v>1549330</v>
      </c>
      <c r="J19" s="10"/>
      <c r="K19" s="2">
        <v>87</v>
      </c>
      <c r="N19" s="2">
        <v>1505829</v>
      </c>
      <c r="P19" s="16"/>
      <c r="Q19" s="1">
        <v>1504477</v>
      </c>
      <c r="T19" s="1">
        <v>2558630</v>
      </c>
      <c r="V19" s="16"/>
    </row>
    <row r="20" spans="1:22" x14ac:dyDescent="0.25">
      <c r="A20" s="1" t="s">
        <v>7</v>
      </c>
      <c r="B20" s="2">
        <v>276925</v>
      </c>
      <c r="D20" s="13"/>
      <c r="E20" s="1">
        <v>276941</v>
      </c>
      <c r="H20" s="2">
        <v>273660</v>
      </c>
      <c r="J20" s="10"/>
      <c r="K20" s="2">
        <v>276925</v>
      </c>
      <c r="N20" s="2">
        <v>109226</v>
      </c>
      <c r="P20" s="16"/>
      <c r="Q20" s="1">
        <v>113784</v>
      </c>
      <c r="T20" s="1">
        <v>222586</v>
      </c>
      <c r="V20" s="16"/>
    </row>
    <row r="21" spans="1:22" x14ac:dyDescent="0.25">
      <c r="A21" s="1" t="s">
        <v>8</v>
      </c>
      <c r="B21" s="2">
        <v>3661</v>
      </c>
      <c r="D21" s="13"/>
      <c r="E21" s="1">
        <v>3686</v>
      </c>
      <c r="H21" s="2">
        <v>3669</v>
      </c>
      <c r="J21" s="10"/>
      <c r="K21" s="2">
        <v>3663</v>
      </c>
      <c r="N21" s="2">
        <v>89</v>
      </c>
      <c r="P21" s="16"/>
      <c r="Q21" s="1">
        <v>78</v>
      </c>
      <c r="T21" s="1">
        <v>2826</v>
      </c>
      <c r="V21" s="16"/>
    </row>
    <row r="22" spans="1:22" x14ac:dyDescent="0.25">
      <c r="A22" s="1" t="s">
        <v>9</v>
      </c>
      <c r="B22" s="3">
        <v>1445516</v>
      </c>
      <c r="D22" s="13"/>
      <c r="E22" s="1">
        <v>1501006</v>
      </c>
      <c r="H22" s="2">
        <v>1445568</v>
      </c>
      <c r="J22" s="10"/>
      <c r="K22" s="2">
        <v>20</v>
      </c>
      <c r="N22" s="2">
        <v>1494276</v>
      </c>
      <c r="P22" s="16"/>
      <c r="Q22" s="1">
        <v>1497007</v>
      </c>
      <c r="T22" s="1">
        <v>2531365</v>
      </c>
      <c r="V22" s="16"/>
    </row>
    <row r="23" spans="1:22" s="10" customFormat="1" x14ac:dyDescent="0.25">
      <c r="D23" s="13"/>
      <c r="G23" s="13"/>
      <c r="K23" s="11"/>
      <c r="P23" s="16"/>
      <c r="S23" s="13"/>
      <c r="V23" s="16"/>
    </row>
    <row r="24" spans="1:22" x14ac:dyDescent="0.25">
      <c r="A24" s="1" t="s">
        <v>13</v>
      </c>
      <c r="D24" s="13"/>
      <c r="J24" s="10"/>
      <c r="K24" s="2"/>
      <c r="N24" s="2"/>
      <c r="P24" s="16"/>
      <c r="V24" s="16"/>
    </row>
    <row r="25" spans="1:22" x14ac:dyDescent="0.25">
      <c r="B25" s="4">
        <f>(B31+B34+B35)/B26</f>
        <v>0.9799350079479956</v>
      </c>
      <c r="D25" s="13"/>
      <c r="J25" s="10"/>
      <c r="K25" s="2"/>
      <c r="N25" s="2"/>
      <c r="P25" s="16"/>
      <c r="V25" s="16"/>
    </row>
    <row r="26" spans="1:22" x14ac:dyDescent="0.25">
      <c r="A26" s="1" t="s">
        <v>2</v>
      </c>
      <c r="B26" s="9">
        <v>54811933</v>
      </c>
      <c r="D26" s="13"/>
      <c r="E26" s="2">
        <v>54947321</v>
      </c>
      <c r="H26" s="2">
        <v>54831467</v>
      </c>
      <c r="J26" s="10"/>
      <c r="K26" s="9">
        <v>55002361</v>
      </c>
      <c r="N26" s="2">
        <v>55027383</v>
      </c>
      <c r="P26" s="16"/>
      <c r="Q26" s="1">
        <v>55066764</v>
      </c>
      <c r="T26" s="1">
        <v>54910227</v>
      </c>
      <c r="V26" s="16"/>
    </row>
    <row r="27" spans="1:22" x14ac:dyDescent="0.25">
      <c r="A27" s="1" t="s">
        <v>1</v>
      </c>
      <c r="B27" s="2">
        <v>10473042</v>
      </c>
      <c r="C27" s="4">
        <f>B27/B26</f>
        <v>0.19107229807056794</v>
      </c>
      <c r="D27" s="13"/>
      <c r="E27" s="2">
        <v>10473042</v>
      </c>
      <c r="F27" s="4"/>
      <c r="G27" s="14"/>
      <c r="H27" s="2">
        <v>10470412</v>
      </c>
      <c r="I27" s="4"/>
      <c r="J27" s="10"/>
      <c r="K27" s="2">
        <v>10193278</v>
      </c>
      <c r="N27" s="2">
        <v>10339895</v>
      </c>
      <c r="P27" s="16"/>
      <c r="Q27" s="1">
        <v>10342701</v>
      </c>
      <c r="T27" s="1">
        <v>10349420</v>
      </c>
      <c r="V27" s="16"/>
    </row>
    <row r="28" spans="1:22" x14ac:dyDescent="0.25">
      <c r="D28" s="13"/>
      <c r="E28" s="2"/>
      <c r="H28" s="2"/>
      <c r="J28" s="10"/>
      <c r="K28" s="2"/>
      <c r="N28" s="2"/>
      <c r="P28" s="16"/>
      <c r="V28" s="16"/>
    </row>
    <row r="29" spans="1:22" x14ac:dyDescent="0.25">
      <c r="A29" s="1" t="s">
        <v>3</v>
      </c>
      <c r="B29" s="4">
        <f>C29/B26</f>
        <v>0.87340566879843484</v>
      </c>
      <c r="C29" s="3">
        <f>B30+B31</f>
        <v>47873053</v>
      </c>
      <c r="D29" s="13"/>
      <c r="E29" s="2"/>
      <c r="F29" s="3"/>
      <c r="G29" s="15"/>
      <c r="I29" s="3"/>
      <c r="J29" s="10"/>
      <c r="L29" s="2">
        <f>K30+K31</f>
        <v>48543960</v>
      </c>
      <c r="N29" s="2"/>
      <c r="P29" s="16"/>
      <c r="V29" s="16"/>
    </row>
    <row r="30" spans="1:22" x14ac:dyDescent="0.25">
      <c r="A30" s="1" t="s">
        <v>4</v>
      </c>
      <c r="B30" s="2">
        <v>413979</v>
      </c>
      <c r="D30" s="13"/>
      <c r="E30" s="2">
        <v>413979</v>
      </c>
      <c r="H30" s="2">
        <v>47665166</v>
      </c>
      <c r="J30" s="10"/>
      <c r="K30" s="2">
        <v>413981</v>
      </c>
      <c r="N30" s="2">
        <v>441903</v>
      </c>
      <c r="P30" s="16"/>
      <c r="Q30" s="1">
        <v>413979</v>
      </c>
      <c r="T30" s="1">
        <v>413979</v>
      </c>
      <c r="V30" s="16"/>
    </row>
    <row r="31" spans="1:22" x14ac:dyDescent="0.25">
      <c r="A31" s="1" t="s">
        <v>5</v>
      </c>
      <c r="B31" s="2">
        <v>47459074</v>
      </c>
      <c r="D31" s="13"/>
      <c r="E31" s="2">
        <v>47389779</v>
      </c>
      <c r="H31" s="2">
        <v>441899</v>
      </c>
      <c r="J31" s="10"/>
      <c r="K31" s="2">
        <v>48129979</v>
      </c>
      <c r="N31" s="2">
        <v>48945604</v>
      </c>
      <c r="P31" s="16"/>
      <c r="Q31" s="1">
        <v>48414589</v>
      </c>
      <c r="T31" s="1">
        <v>47899817</v>
      </c>
      <c r="V31" s="16"/>
    </row>
    <row r="32" spans="1:22" x14ac:dyDescent="0.25">
      <c r="B32" s="2"/>
      <c r="D32" s="13"/>
      <c r="E32" s="2"/>
      <c r="J32" s="10"/>
      <c r="K32" s="2"/>
      <c r="N32" s="2"/>
      <c r="P32" s="16"/>
      <c r="V32" s="16"/>
    </row>
    <row r="33" spans="1:22" x14ac:dyDescent="0.25">
      <c r="A33" s="1" t="s">
        <v>10</v>
      </c>
      <c r="B33" s="4">
        <f>(B34+B35)/C33</f>
        <v>0.9011624354362664</v>
      </c>
      <c r="C33" s="3">
        <f>SUM(B34:B37)</f>
        <v>6938880</v>
      </c>
      <c r="D33" s="13"/>
      <c r="E33" s="2"/>
      <c r="F33" s="3"/>
      <c r="G33" s="15"/>
      <c r="H33" s="3"/>
      <c r="I33" s="3"/>
      <c r="J33" s="10"/>
      <c r="K33" s="2"/>
      <c r="L33" s="3">
        <f>SUM(K34:K37)</f>
        <v>6458401</v>
      </c>
      <c r="N33" s="2"/>
      <c r="P33" s="16"/>
      <c r="V33" s="16"/>
    </row>
    <row r="34" spans="1:22" x14ac:dyDescent="0.25">
      <c r="A34" s="1" t="s">
        <v>6</v>
      </c>
      <c r="B34" s="3">
        <v>1205488</v>
      </c>
      <c r="D34" s="13"/>
      <c r="E34" s="2">
        <v>1227021</v>
      </c>
      <c r="H34" s="2">
        <v>1183265</v>
      </c>
      <c r="J34" s="10"/>
      <c r="K34" s="2">
        <v>546575</v>
      </c>
      <c r="N34" s="2">
        <v>461046</v>
      </c>
      <c r="P34" s="16"/>
      <c r="Q34" s="1">
        <v>472448</v>
      </c>
      <c r="T34" s="1">
        <v>590883</v>
      </c>
      <c r="V34" s="16"/>
    </row>
    <row r="35" spans="1:22" x14ac:dyDescent="0.25">
      <c r="A35" s="1" t="s">
        <v>7</v>
      </c>
      <c r="B35" s="2">
        <v>5047570</v>
      </c>
      <c r="D35" s="13"/>
      <c r="E35" s="2">
        <v>5095330</v>
      </c>
      <c r="H35" s="2">
        <v>4861185</v>
      </c>
      <c r="J35" s="10"/>
      <c r="K35" s="2">
        <v>5047570</v>
      </c>
      <c r="N35" s="2">
        <v>4172319</v>
      </c>
      <c r="P35" s="16"/>
      <c r="Q35" s="1">
        <v>4694734</v>
      </c>
      <c r="T35" s="1">
        <v>5097799</v>
      </c>
      <c r="V35" s="16"/>
    </row>
    <row r="36" spans="1:22" x14ac:dyDescent="0.25">
      <c r="A36" s="1" t="s">
        <v>8</v>
      </c>
      <c r="B36" s="2">
        <v>609476</v>
      </c>
      <c r="D36" s="13"/>
      <c r="E36" s="2">
        <v>725339</v>
      </c>
      <c r="H36" s="2">
        <v>605187</v>
      </c>
      <c r="J36" s="10"/>
      <c r="K36" s="2">
        <v>609476</v>
      </c>
      <c r="N36" s="2">
        <v>869141</v>
      </c>
      <c r="P36" s="16"/>
      <c r="Q36" s="1">
        <v>935154</v>
      </c>
      <c r="T36" s="1">
        <v>884102</v>
      </c>
      <c r="V36" s="16"/>
    </row>
    <row r="37" spans="1:22" x14ac:dyDescent="0.25">
      <c r="A37" s="1" t="s">
        <v>9</v>
      </c>
      <c r="B37" s="3">
        <v>76346</v>
      </c>
      <c r="D37" s="13"/>
      <c r="E37" s="2">
        <v>95873</v>
      </c>
      <c r="H37" s="2">
        <v>74765</v>
      </c>
      <c r="J37" s="10"/>
      <c r="K37" s="2">
        <v>254780</v>
      </c>
      <c r="N37" s="2">
        <v>137370</v>
      </c>
      <c r="P37" s="16"/>
      <c r="Q37" s="1">
        <v>135860</v>
      </c>
      <c r="T37" s="1">
        <v>23647</v>
      </c>
      <c r="V37" s="16"/>
    </row>
    <row r="38" spans="1:22" s="10" customFormat="1" x14ac:dyDescent="0.25">
      <c r="D38" s="13"/>
      <c r="G38" s="13"/>
      <c r="K38" s="11"/>
      <c r="P38" s="16"/>
      <c r="S38" s="13"/>
      <c r="V38" s="16"/>
    </row>
    <row r="39" spans="1:22" x14ac:dyDescent="0.25">
      <c r="A39" s="1" t="s">
        <v>11</v>
      </c>
      <c r="D39" s="13"/>
      <c r="J39" s="10"/>
      <c r="K39" s="2"/>
      <c r="N39" s="2"/>
      <c r="P39" s="16"/>
      <c r="V39" s="16"/>
    </row>
    <row r="40" spans="1:22" x14ac:dyDescent="0.25">
      <c r="B40" s="4">
        <f>(B46+B49+B52)/B41</f>
        <v>0.98875895254673873</v>
      </c>
      <c r="D40" s="13"/>
      <c r="J40" s="10"/>
      <c r="K40" s="2"/>
      <c r="N40" s="2"/>
      <c r="P40" s="16"/>
      <c r="V40" s="16"/>
    </row>
    <row r="41" spans="1:22" x14ac:dyDescent="0.25">
      <c r="A41" s="1" t="s">
        <v>2</v>
      </c>
      <c r="B41" s="9">
        <v>12989181</v>
      </c>
      <c r="D41" s="13"/>
      <c r="E41" s="1">
        <v>12984344</v>
      </c>
      <c r="H41" s="2">
        <v>13007787</v>
      </c>
      <c r="J41" s="10"/>
      <c r="K41" s="9">
        <v>27387555</v>
      </c>
      <c r="N41" s="2">
        <v>28439791</v>
      </c>
      <c r="P41" s="16"/>
      <c r="Q41" s="1">
        <v>28443310</v>
      </c>
      <c r="T41" s="1">
        <v>27022777</v>
      </c>
      <c r="V41" s="16"/>
    </row>
    <row r="42" spans="1:22" x14ac:dyDescent="0.25">
      <c r="A42" s="1" t="s">
        <v>1</v>
      </c>
      <c r="B42" s="2">
        <v>2672428</v>
      </c>
      <c r="C42" s="4">
        <f>B42/B41</f>
        <v>0.20574260994592344</v>
      </c>
      <c r="D42" s="13"/>
      <c r="E42" s="4">
        <v>2672428</v>
      </c>
      <c r="F42" s="4"/>
      <c r="G42" s="14"/>
      <c r="H42" s="2">
        <v>2672432</v>
      </c>
      <c r="I42" s="4"/>
      <c r="J42" s="10"/>
      <c r="K42" s="2">
        <v>2672437</v>
      </c>
      <c r="N42" s="2">
        <v>2672437</v>
      </c>
      <c r="P42" s="16"/>
      <c r="Q42" s="1">
        <v>2672437</v>
      </c>
      <c r="T42" s="1">
        <v>2672437</v>
      </c>
      <c r="V42" s="16"/>
    </row>
    <row r="43" spans="1:22" x14ac:dyDescent="0.25">
      <c r="D43" s="13"/>
      <c r="H43" s="2"/>
      <c r="J43" s="10"/>
      <c r="K43" s="2"/>
      <c r="N43" s="2"/>
      <c r="P43" s="16"/>
      <c r="V43" s="16"/>
    </row>
    <row r="44" spans="1:22" x14ac:dyDescent="0.25">
      <c r="A44" s="1" t="s">
        <v>3</v>
      </c>
      <c r="B44" s="4">
        <f>C44/B41</f>
        <v>0.99958958151403077</v>
      </c>
      <c r="C44" s="3">
        <f>B45+B46</f>
        <v>12983850</v>
      </c>
      <c r="D44" s="13"/>
      <c r="E44" s="3"/>
      <c r="F44" s="3"/>
      <c r="G44" s="15"/>
      <c r="H44" s="2"/>
      <c r="I44" s="3"/>
      <c r="J44" s="10"/>
      <c r="K44" s="2"/>
      <c r="L44" s="3">
        <f>K45+K46</f>
        <v>12474897</v>
      </c>
      <c r="N44" s="2"/>
      <c r="P44" s="16"/>
      <c r="V44" s="16"/>
    </row>
    <row r="45" spans="1:22" x14ac:dyDescent="0.25">
      <c r="A45" s="1" t="s">
        <v>4</v>
      </c>
      <c r="B45" s="2">
        <v>146012</v>
      </c>
      <c r="D45" s="13"/>
      <c r="E45" s="1">
        <v>146012</v>
      </c>
      <c r="H45" s="2">
        <v>162195</v>
      </c>
      <c r="J45" s="10"/>
      <c r="K45" s="2">
        <v>146012</v>
      </c>
      <c r="N45" s="2">
        <v>162195</v>
      </c>
      <c r="P45" s="16"/>
      <c r="Q45" s="1">
        <v>146012</v>
      </c>
      <c r="T45" s="1">
        <v>146012</v>
      </c>
      <c r="V45" s="16"/>
    </row>
    <row r="46" spans="1:22" x14ac:dyDescent="0.25">
      <c r="A46" s="1" t="s">
        <v>5</v>
      </c>
      <c r="B46" s="2">
        <v>12837838</v>
      </c>
      <c r="D46" s="13"/>
      <c r="E46" s="1">
        <v>12837838</v>
      </c>
      <c r="H46" s="2">
        <v>12837856</v>
      </c>
      <c r="J46" s="10"/>
      <c r="K46" s="2">
        <v>12328885</v>
      </c>
      <c r="N46" s="2">
        <v>12583542</v>
      </c>
      <c r="P46" s="16"/>
      <c r="Q46" s="1">
        <v>12581838</v>
      </c>
      <c r="T46" s="1">
        <v>12561552</v>
      </c>
      <c r="V46" s="16"/>
    </row>
    <row r="47" spans="1:22" x14ac:dyDescent="0.25">
      <c r="B47" s="2"/>
      <c r="D47" s="13"/>
      <c r="H47" s="2"/>
      <c r="J47" s="10"/>
      <c r="K47" s="2"/>
      <c r="N47" s="2"/>
      <c r="P47" s="16"/>
      <c r="V47" s="16"/>
    </row>
    <row r="48" spans="1:22" x14ac:dyDescent="0.25">
      <c r="A48" s="1" t="s">
        <v>10</v>
      </c>
      <c r="C48" s="3">
        <f>SUM(B49:B52)</f>
        <v>5331</v>
      </c>
      <c r="D48" s="13"/>
      <c r="E48" s="3"/>
      <c r="F48" s="3"/>
      <c r="G48" s="15"/>
      <c r="H48" s="2"/>
      <c r="I48" s="3"/>
      <c r="J48" s="10"/>
      <c r="K48" s="2"/>
      <c r="L48" s="3">
        <f>K49+K52</f>
        <v>14912658</v>
      </c>
      <c r="N48" s="2"/>
      <c r="P48" s="16"/>
      <c r="V48" s="16"/>
    </row>
    <row r="49" spans="1:22" x14ac:dyDescent="0.25">
      <c r="A49" s="1" t="s">
        <v>6</v>
      </c>
      <c r="B49" s="3">
        <v>464</v>
      </c>
      <c r="D49" s="13"/>
      <c r="E49" s="1">
        <v>464</v>
      </c>
      <c r="H49" s="2">
        <v>455</v>
      </c>
      <c r="J49" s="10"/>
      <c r="K49" s="2">
        <v>14403241</v>
      </c>
      <c r="N49" s="2">
        <v>15795</v>
      </c>
      <c r="P49" s="16"/>
      <c r="Q49" s="1">
        <v>17266</v>
      </c>
      <c r="T49" s="1">
        <v>23856</v>
      </c>
      <c r="V49" s="16"/>
    </row>
    <row r="50" spans="1:22" x14ac:dyDescent="0.25">
      <c r="A50" s="1" t="s">
        <v>7</v>
      </c>
      <c r="B50" s="2">
        <v>0</v>
      </c>
      <c r="D50" s="13"/>
      <c r="H50" s="2">
        <v>0</v>
      </c>
      <c r="J50" s="10"/>
      <c r="K50" s="2"/>
      <c r="N50" s="2">
        <v>238963</v>
      </c>
      <c r="P50" s="16"/>
      <c r="Q50" s="1">
        <v>239199</v>
      </c>
      <c r="T50" s="1">
        <v>252893</v>
      </c>
      <c r="V50" s="16"/>
    </row>
    <row r="51" spans="1:22" x14ac:dyDescent="0.25">
      <c r="A51" s="1" t="s">
        <v>8</v>
      </c>
      <c r="B51" s="2">
        <v>0</v>
      </c>
      <c r="D51" s="13"/>
      <c r="H51" s="2">
        <v>0</v>
      </c>
      <c r="J51" s="10"/>
      <c r="K51" s="2"/>
      <c r="N51" s="2">
        <v>10300977</v>
      </c>
      <c r="P51" s="16"/>
      <c r="Q51" s="1">
        <v>10321786</v>
      </c>
      <c r="T51" s="1">
        <v>7269160</v>
      </c>
      <c r="V51" s="16"/>
    </row>
    <row r="52" spans="1:22" x14ac:dyDescent="0.25">
      <c r="A52" s="1" t="s">
        <v>9</v>
      </c>
      <c r="B52" s="3">
        <v>4867</v>
      </c>
      <c r="D52" s="13"/>
      <c r="E52" s="1">
        <v>30</v>
      </c>
      <c r="H52" s="2">
        <v>7281</v>
      </c>
      <c r="J52" s="10"/>
      <c r="K52" s="2">
        <v>509417</v>
      </c>
      <c r="N52" s="2">
        <v>5138319</v>
      </c>
      <c r="P52" s="16"/>
      <c r="Q52" s="1">
        <v>5137209</v>
      </c>
      <c r="T52" s="1">
        <v>6769304</v>
      </c>
      <c r="V52" s="16"/>
    </row>
    <row r="53" spans="1:22" s="10" customFormat="1" x14ac:dyDescent="0.25">
      <c r="D53" s="13"/>
      <c r="G53" s="13"/>
      <c r="K53" s="11"/>
      <c r="P53" s="16"/>
      <c r="S53" s="13"/>
      <c r="V53" s="16"/>
    </row>
    <row r="54" spans="1:22" x14ac:dyDescent="0.25">
      <c r="D54" s="13"/>
      <c r="J54" s="10"/>
      <c r="K54" s="2"/>
      <c r="P54" s="16"/>
      <c r="V54" s="16"/>
    </row>
    <row r="55" spans="1:22" x14ac:dyDescent="0.25">
      <c r="B55" s="2"/>
      <c r="D55" s="13"/>
      <c r="J55" s="10"/>
      <c r="K55" s="2"/>
      <c r="P55" s="16"/>
      <c r="V55" s="16"/>
    </row>
    <row r="56" spans="1:22" x14ac:dyDescent="0.25">
      <c r="B56" s="2"/>
      <c r="C56" s="4"/>
      <c r="D56" s="13"/>
      <c r="E56" s="4"/>
      <c r="F56" s="4"/>
      <c r="G56" s="14"/>
      <c r="H56" s="4"/>
      <c r="I56" s="4"/>
      <c r="J56" s="10"/>
      <c r="K56" s="2"/>
      <c r="P56" s="16"/>
      <c r="V56" s="16"/>
    </row>
    <row r="57" spans="1:22" x14ac:dyDescent="0.25">
      <c r="B57" s="2"/>
      <c r="C57" s="4"/>
      <c r="D57" s="13"/>
      <c r="E57" s="4"/>
      <c r="F57" s="4"/>
      <c r="G57" s="14"/>
      <c r="H57" s="4"/>
      <c r="I57" s="4"/>
      <c r="J57" s="10"/>
      <c r="K57" s="2"/>
      <c r="P57" s="16"/>
      <c r="V57" s="16"/>
    </row>
    <row r="58" spans="1:22" x14ac:dyDescent="0.25">
      <c r="B58" s="2"/>
      <c r="C58" s="4"/>
      <c r="D58" s="13"/>
      <c r="E58" s="4"/>
      <c r="F58" s="4"/>
      <c r="G58" s="14"/>
      <c r="H58" s="4"/>
      <c r="I58" s="4"/>
      <c r="J58" s="10"/>
      <c r="K58" s="2"/>
      <c r="P58" s="16"/>
      <c r="V58" s="16"/>
    </row>
    <row r="59" spans="1:22" x14ac:dyDescent="0.25">
      <c r="B59" s="2"/>
      <c r="C59" s="4"/>
      <c r="D59" s="13"/>
      <c r="E59" s="4"/>
      <c r="F59" s="4"/>
      <c r="G59" s="14"/>
      <c r="H59" s="4"/>
      <c r="I59" s="4"/>
      <c r="J59" s="10"/>
      <c r="K59" s="2"/>
      <c r="P59" s="16"/>
      <c r="V59" s="16"/>
    </row>
    <row r="60" spans="1:22" x14ac:dyDescent="0.25">
      <c r="D60" s="13"/>
      <c r="J60" s="10"/>
    </row>
    <row r="61" spans="1:22" x14ac:dyDescent="0.25">
      <c r="D61" s="13"/>
    </row>
    <row r="62" spans="1:22" x14ac:dyDescent="0.25">
      <c r="D62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2022-11-15T09:07:52Z</dcterms:modified>
</cp:coreProperties>
</file>