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04C57D79-AE8C-421F-ABD4-580B0F7568C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4" i="1" l="1"/>
  <c r="K82" i="1"/>
  <c r="K81" i="1"/>
  <c r="K79" i="1"/>
  <c r="K78" i="1"/>
  <c r="K74" i="1"/>
  <c r="K62" i="1"/>
  <c r="K51" i="1"/>
  <c r="I84" i="1"/>
  <c r="I82" i="1"/>
  <c r="I81" i="1"/>
  <c r="I79" i="1"/>
  <c r="I78" i="1"/>
  <c r="I74" i="1"/>
  <c r="I62" i="1"/>
  <c r="I51" i="1"/>
  <c r="G84" i="1"/>
  <c r="G82" i="1"/>
  <c r="G81" i="1"/>
  <c r="G79" i="1"/>
  <c r="G78" i="1"/>
  <c r="G74" i="1"/>
  <c r="G62" i="1"/>
  <c r="G51" i="1"/>
  <c r="E84" i="1"/>
  <c r="E82" i="1"/>
  <c r="E81" i="1"/>
  <c r="E79" i="1"/>
  <c r="E78" i="1"/>
  <c r="E74" i="1"/>
  <c r="E62" i="1"/>
  <c r="E51" i="1"/>
  <c r="S41" i="1"/>
  <c r="S39" i="1"/>
  <c r="S38" i="1"/>
  <c r="S36" i="1"/>
  <c r="S35" i="1"/>
  <c r="S31" i="1"/>
  <c r="S19" i="1"/>
  <c r="S8" i="1"/>
  <c r="Q41" i="1"/>
  <c r="Q39" i="1"/>
  <c r="Q38" i="1"/>
  <c r="Q36" i="1"/>
  <c r="Q35" i="1"/>
  <c r="Q31" i="1"/>
  <c r="Q19" i="1"/>
  <c r="Q8" i="1"/>
  <c r="O41" i="1"/>
  <c r="O39" i="1"/>
  <c r="O38" i="1"/>
  <c r="O36" i="1"/>
  <c r="O35" i="1"/>
  <c r="O31" i="1"/>
  <c r="O19" i="1"/>
  <c r="O8" i="1"/>
  <c r="M41" i="1"/>
  <c r="M39" i="1"/>
  <c r="M38" i="1"/>
  <c r="M36" i="1"/>
  <c r="M35" i="1"/>
  <c r="M31" i="1"/>
  <c r="M19" i="1"/>
  <c r="M8" i="1"/>
  <c r="K41" i="1"/>
  <c r="K39" i="1"/>
  <c r="K38" i="1"/>
  <c r="K36" i="1"/>
  <c r="K35" i="1"/>
  <c r="K31" i="1"/>
  <c r="K19" i="1"/>
  <c r="K8" i="1"/>
  <c r="I41" i="1"/>
  <c r="I39" i="1"/>
  <c r="I38" i="1"/>
  <c r="I36" i="1"/>
  <c r="I35" i="1"/>
  <c r="I31" i="1"/>
  <c r="I19" i="1"/>
  <c r="I8" i="1"/>
  <c r="G41" i="1"/>
  <c r="G39" i="1"/>
  <c r="G38" i="1"/>
  <c r="G36" i="1"/>
  <c r="G35" i="1"/>
  <c r="G31" i="1"/>
  <c r="G19" i="1"/>
  <c r="G8" i="1"/>
  <c r="E41" i="1"/>
  <c r="E39" i="1"/>
  <c r="E38" i="1"/>
  <c r="E36" i="1"/>
  <c r="E35" i="1"/>
  <c r="E31" i="1"/>
  <c r="E19" i="1"/>
  <c r="E8" i="1"/>
  <c r="C41" i="1"/>
  <c r="C39" i="1"/>
  <c r="C38" i="1"/>
  <c r="C36" i="1"/>
  <c r="C35" i="1"/>
  <c r="C31" i="1"/>
  <c r="C19" i="1"/>
  <c r="C8" i="1"/>
  <c r="M84" i="1" l="1"/>
  <c r="M82" i="1"/>
  <c r="M81" i="1"/>
  <c r="M79" i="1"/>
  <c r="M78" i="1"/>
  <c r="M74" i="1"/>
  <c r="M62" i="1"/>
  <c r="M51" i="1"/>
  <c r="C84" i="1" l="1"/>
  <c r="C82" i="1"/>
  <c r="C81" i="1"/>
  <c r="C79" i="1"/>
  <c r="C78" i="1"/>
  <c r="C74" i="1"/>
  <c r="C62" i="1"/>
  <c r="C51" i="1"/>
</calcChain>
</file>

<file path=xl/sharedStrings.xml><?xml version="1.0" encoding="utf-8"?>
<sst xmlns="http://schemas.openxmlformats.org/spreadsheetml/2006/main" count="73" uniqueCount="24">
  <si>
    <t>total cycles</t>
    <phoneticPr fontId="2" type="noConversion"/>
  </si>
  <si>
    <t>Read</t>
    <phoneticPr fontId="2" type="noConversion"/>
  </si>
  <si>
    <t>hit</t>
    <phoneticPr fontId="2" type="noConversion"/>
  </si>
  <si>
    <t>hit cycles</t>
    <phoneticPr fontId="2" type="noConversion"/>
  </si>
  <si>
    <t>miss</t>
    <phoneticPr fontId="2" type="noConversion"/>
  </si>
  <si>
    <t>miss cycles</t>
    <phoneticPr fontId="2" type="noConversion"/>
  </si>
  <si>
    <t>min cycles</t>
    <phoneticPr fontId="2" type="noConversion"/>
  </si>
  <si>
    <t>max cycles</t>
    <phoneticPr fontId="2" type="noConversion"/>
  </si>
  <si>
    <t>Write</t>
    <phoneticPr fontId="2" type="noConversion"/>
  </si>
  <si>
    <t>CoreMark</t>
    <phoneticPr fontId="2" type="noConversion"/>
  </si>
  <si>
    <t>Dcache size (KB)</t>
    <phoneticPr fontId="2" type="noConversion"/>
  </si>
  <si>
    <t>Cache way</t>
    <phoneticPr fontId="2" type="noConversion"/>
  </si>
  <si>
    <t>Replacement policy</t>
    <phoneticPr fontId="2" type="noConversion"/>
  </si>
  <si>
    <t>FIFO</t>
    <phoneticPr fontId="2" type="noConversion"/>
  </si>
  <si>
    <t>avg. miss cycles</t>
    <phoneticPr fontId="2" type="noConversion"/>
  </si>
  <si>
    <t>avg. Read cycles</t>
    <phoneticPr fontId="2" type="noConversion"/>
  </si>
  <si>
    <t>avg. cycles</t>
    <phoneticPr fontId="2" type="noConversion"/>
  </si>
  <si>
    <t>avg. Write cycles</t>
    <phoneticPr fontId="2" type="noConversion"/>
  </si>
  <si>
    <t>CoreMark/MHz</t>
    <phoneticPr fontId="2" type="noConversion"/>
  </si>
  <si>
    <t>Read 77.599%</t>
    <phoneticPr fontId="2" type="noConversion"/>
  </si>
  <si>
    <t>Write 22.401%</t>
    <phoneticPr fontId="2" type="noConversion"/>
  </si>
  <si>
    <t>Read miss</t>
    <phoneticPr fontId="2" type="noConversion"/>
  </si>
  <si>
    <t>Write miss</t>
    <phoneticPr fontId="2" type="noConversion"/>
  </si>
  <si>
    <t>One Chance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</si>
</sst>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76" formatCode="_(* #,##0.000_);_(* \(#,##0.000\);_(* &quot;-&quot;??_);_(@_)"/>
    <numFmt numFmtId="177" formatCode="_(* #,##0_);_(* \(#,##0\);_(* &quot;-&quot;??_);_(@_)"/>
    <numFmt numFmtId="178" formatCode="0.000"/>
    <numFmt numFmtId="179" formatCode="0.000%"/>
    <numFmt numFmtId="180" formatCode="0.0000%"/>
  </numFmts>
  <fonts count="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3" fillId="0" borderId="0" xfId="0" applyFont="1"/>
    <xf numFmtId="177" fontId="3" fillId="0" borderId="0" xfId="1" applyNumberFormat="1" applyFont="1" applyAlignment="1"/>
    <xf numFmtId="0" fontId="3" fillId="0" borderId="0" xfId="0" applyFont="1" applyAlignment="1">
      <alignment horizontal="center"/>
    </xf>
    <xf numFmtId="0" fontId="3" fillId="2" borderId="0" xfId="0" applyFont="1" applyFill="1"/>
    <xf numFmtId="178" fontId="3" fillId="0" borderId="0" xfId="0" applyNumberFormat="1" applyFont="1"/>
    <xf numFmtId="0" fontId="3" fillId="3" borderId="0" xfId="0" applyFont="1" applyFill="1"/>
    <xf numFmtId="0" fontId="3" fillId="4" borderId="0" xfId="0" applyFont="1" applyFill="1"/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78" fontId="3" fillId="0" borderId="0" xfId="0" applyNumberFormat="1" applyFont="1" applyAlignment="1">
      <alignment horizontal="center"/>
    </xf>
    <xf numFmtId="179" fontId="3" fillId="0" borderId="0" xfId="2" applyNumberFormat="1" applyFont="1" applyAlignment="1">
      <alignment horizontal="center"/>
    </xf>
    <xf numFmtId="176" fontId="3" fillId="0" borderId="0" xfId="0" applyNumberFormat="1" applyFont="1" applyAlignment="1"/>
    <xf numFmtId="176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180" fontId="3" fillId="0" borderId="0" xfId="2" applyNumberFormat="1" applyFont="1" applyAlignment="1">
      <alignment horizontal="center"/>
    </xf>
    <xf numFmtId="0" fontId="3" fillId="7" borderId="0" xfId="0" applyFont="1" applyFill="1"/>
    <xf numFmtId="176" fontId="3" fillId="0" borderId="0" xfId="1" applyNumberFormat="1" applyFont="1" applyAlignment="1"/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84"/>
  <sheetViews>
    <sheetView tabSelected="1" topLeftCell="A24" zoomScale="80" zoomScaleNormal="80" workbookViewId="0">
      <selection activeCell="C72" sqref="C72:M73"/>
    </sheetView>
  </sheetViews>
  <sheetFormatPr defaultRowHeight="15" x14ac:dyDescent="0.25"/>
  <cols>
    <col min="1" max="1" width="24.28515625" style="1" customWidth="1"/>
    <col min="2" max="2" width="9.140625" style="1"/>
    <col min="3" max="3" width="18.28515625" style="1" customWidth="1"/>
    <col min="4" max="4" width="9.140625" style="1"/>
    <col min="5" max="5" width="18.28515625" style="1" customWidth="1"/>
    <col min="6" max="6" width="9.140625" style="1"/>
    <col min="7" max="7" width="18.28515625" style="1" customWidth="1"/>
    <col min="8" max="8" width="9.140625" style="1"/>
    <col min="9" max="9" width="18.28515625" style="1" customWidth="1"/>
    <col min="10" max="10" width="9.140625" style="1"/>
    <col min="11" max="11" width="18.28515625" style="1" customWidth="1"/>
    <col min="12" max="12" width="9.140625" style="1"/>
    <col min="13" max="13" width="18.28515625" style="1" customWidth="1"/>
    <col min="14" max="14" width="9.140625" style="1"/>
    <col min="15" max="15" width="18.28515625" style="1" customWidth="1"/>
    <col min="16" max="16" width="9.140625" style="1"/>
    <col min="17" max="17" width="18.28515625" style="1" customWidth="1"/>
    <col min="18" max="18" width="9.140625" style="1"/>
    <col min="19" max="19" width="18.28515625" style="1" customWidth="1"/>
    <col min="20" max="16384" width="9.140625" style="1"/>
  </cols>
  <sheetData>
    <row r="2" spans="1:19" x14ac:dyDescent="0.25">
      <c r="A2" s="4" t="s">
        <v>10</v>
      </c>
      <c r="C2" s="3">
        <v>2</v>
      </c>
      <c r="E2" s="3">
        <v>2</v>
      </c>
      <c r="G2" s="3">
        <v>2</v>
      </c>
      <c r="I2" s="3">
        <v>4</v>
      </c>
      <c r="K2" s="3">
        <v>4</v>
      </c>
      <c r="M2" s="3">
        <v>4</v>
      </c>
      <c r="O2" s="3">
        <v>8</v>
      </c>
      <c r="Q2" s="3">
        <v>8</v>
      </c>
      <c r="S2" s="3">
        <v>8</v>
      </c>
    </row>
    <row r="3" spans="1:19" x14ac:dyDescent="0.25">
      <c r="A3" s="4" t="s">
        <v>11</v>
      </c>
      <c r="C3" s="3">
        <v>2</v>
      </c>
      <c r="E3" s="3">
        <v>4</v>
      </c>
      <c r="G3" s="3">
        <v>8</v>
      </c>
      <c r="I3" s="3">
        <v>2</v>
      </c>
      <c r="K3" s="3">
        <v>4</v>
      </c>
      <c r="M3" s="3">
        <v>8</v>
      </c>
      <c r="O3" s="3">
        <v>2</v>
      </c>
      <c r="Q3" s="3">
        <v>4</v>
      </c>
      <c r="S3" s="3">
        <v>8</v>
      </c>
    </row>
    <row r="4" spans="1:19" x14ac:dyDescent="0.25">
      <c r="A4" s="4" t="s">
        <v>12</v>
      </c>
      <c r="C4" s="3" t="s">
        <v>13</v>
      </c>
      <c r="E4" s="3" t="s">
        <v>13</v>
      </c>
      <c r="G4" s="3" t="s">
        <v>13</v>
      </c>
      <c r="I4" s="3" t="s">
        <v>13</v>
      </c>
      <c r="K4" s="3" t="s">
        <v>13</v>
      </c>
      <c r="M4" s="3" t="s">
        <v>13</v>
      </c>
      <c r="O4" s="3" t="s">
        <v>13</v>
      </c>
      <c r="Q4" s="3" t="s">
        <v>13</v>
      </c>
      <c r="S4" s="3" t="s">
        <v>13</v>
      </c>
    </row>
    <row r="6" spans="1:19" x14ac:dyDescent="0.25">
      <c r="A6" s="1" t="s">
        <v>0</v>
      </c>
      <c r="C6" s="2">
        <v>734880530</v>
      </c>
      <c r="E6" s="2">
        <v>734839447</v>
      </c>
      <c r="G6" s="2">
        <v>733616207</v>
      </c>
      <c r="I6" s="2">
        <v>730390283</v>
      </c>
      <c r="K6" s="2">
        <v>730388935</v>
      </c>
      <c r="M6" s="2">
        <v>730388451</v>
      </c>
      <c r="O6" s="2">
        <v>730388357</v>
      </c>
      <c r="Q6" s="2">
        <v>730388378</v>
      </c>
      <c r="S6" s="2">
        <v>730388363</v>
      </c>
    </row>
    <row r="7" spans="1:19" x14ac:dyDescent="0.25">
      <c r="A7" s="1" t="s">
        <v>9</v>
      </c>
      <c r="C7" s="5">
        <v>68.854951999999997</v>
      </c>
      <c r="E7" s="1">
        <v>68.855999999999995</v>
      </c>
      <c r="G7" s="1">
        <v>68.972999999999999</v>
      </c>
      <c r="I7" s="5">
        <v>69.279546999999994</v>
      </c>
      <c r="K7" s="1">
        <v>69.278999999999996</v>
      </c>
      <c r="M7" s="1">
        <v>69.278999999999996</v>
      </c>
      <c r="O7" s="5">
        <v>69.279617000000002</v>
      </c>
      <c r="P7" s="5"/>
      <c r="Q7" s="5">
        <v>69.278999999999996</v>
      </c>
      <c r="S7" s="5">
        <v>69.279617000000002</v>
      </c>
    </row>
    <row r="8" spans="1:19" x14ac:dyDescent="0.25">
      <c r="A8" s="1" t="s">
        <v>18</v>
      </c>
      <c r="C8" s="5">
        <f t="shared" ref="C8" si="0">C7/41.6667</f>
        <v>1.6525175259859792</v>
      </c>
      <c r="E8" s="5">
        <f>E7/41.6667</f>
        <v>1.6525426779658576</v>
      </c>
      <c r="F8" s="5"/>
      <c r="G8" s="5">
        <f t="shared" ref="G8" si="1">G7/41.6667</f>
        <v>1.6553506757194594</v>
      </c>
      <c r="H8" s="5"/>
      <c r="I8" s="5">
        <f t="shared" ref="I8" si="2">I7/41.6667</f>
        <v>1.6627077978337617</v>
      </c>
      <c r="J8" s="5"/>
      <c r="K8" s="5">
        <f t="shared" ref="K8" si="3">K7/41.6667</f>
        <v>1.6626946698442642</v>
      </c>
      <c r="L8" s="5"/>
      <c r="M8" s="5">
        <f t="shared" ref="M8" si="4">M7/41.6667</f>
        <v>1.6626946698442642</v>
      </c>
      <c r="N8" s="5"/>
      <c r="O8" s="5">
        <f t="shared" ref="O8" si="5">O7/41.6667</f>
        <v>1.6627094778324178</v>
      </c>
      <c r="P8" s="5"/>
      <c r="Q8" s="5">
        <f t="shared" ref="Q8" si="6">Q7/41.6667</f>
        <v>1.6626946698442642</v>
      </c>
      <c r="R8" s="5"/>
      <c r="S8" s="5">
        <f t="shared" ref="S8" si="7">S7/41.6667</f>
        <v>1.6627094778324178</v>
      </c>
    </row>
    <row r="10" spans="1:19" x14ac:dyDescent="0.25">
      <c r="A10" s="8" t="s">
        <v>1</v>
      </c>
      <c r="C10" s="2">
        <v>68247807</v>
      </c>
      <c r="E10" s="2">
        <v>68247807</v>
      </c>
      <c r="G10" s="2">
        <v>68247807</v>
      </c>
      <c r="I10" s="2">
        <v>68247807</v>
      </c>
      <c r="K10" s="2">
        <v>68247807</v>
      </c>
      <c r="M10" s="2">
        <v>68247807</v>
      </c>
      <c r="O10" s="2">
        <v>730388357</v>
      </c>
      <c r="Q10" s="2">
        <v>68247807</v>
      </c>
      <c r="S10" s="2">
        <v>68247807</v>
      </c>
    </row>
    <row r="11" spans="1:19" x14ac:dyDescent="0.25">
      <c r="C11" s="2"/>
      <c r="E11" s="2"/>
      <c r="G11" s="2"/>
      <c r="I11" s="2"/>
      <c r="K11" s="2"/>
      <c r="M11" s="2"/>
      <c r="O11" s="2"/>
      <c r="Q11" s="2"/>
      <c r="S11" s="2"/>
    </row>
    <row r="12" spans="1:19" x14ac:dyDescent="0.25">
      <c r="A12" s="6" t="s">
        <v>2</v>
      </c>
      <c r="C12" s="2">
        <v>68155246</v>
      </c>
      <c r="E12" s="2">
        <v>68167933</v>
      </c>
      <c r="G12" s="2">
        <v>68195405</v>
      </c>
      <c r="I12" s="2">
        <v>68246096</v>
      </c>
      <c r="K12" s="2">
        <v>68246197</v>
      </c>
      <c r="M12" s="2">
        <v>68246208</v>
      </c>
      <c r="O12" s="2">
        <v>68247807</v>
      </c>
      <c r="Q12" s="2">
        <v>68246214</v>
      </c>
      <c r="S12" s="2">
        <v>68246215</v>
      </c>
    </row>
    <row r="13" spans="1:19" x14ac:dyDescent="0.25">
      <c r="A13" s="1" t="s">
        <v>3</v>
      </c>
      <c r="C13" s="2">
        <v>68155246</v>
      </c>
      <c r="E13" s="2">
        <v>68167933</v>
      </c>
      <c r="G13" s="2">
        <v>68195405</v>
      </c>
      <c r="I13" s="2">
        <v>68246096</v>
      </c>
      <c r="K13" s="2">
        <v>68246197</v>
      </c>
      <c r="M13" s="2">
        <v>68246208</v>
      </c>
      <c r="O13" s="2">
        <v>68247807</v>
      </c>
      <c r="Q13" s="2">
        <v>68246214</v>
      </c>
      <c r="S13" s="2">
        <v>68246215</v>
      </c>
    </row>
    <row r="14" spans="1:19" x14ac:dyDescent="0.25">
      <c r="C14" s="2"/>
      <c r="E14" s="2"/>
      <c r="G14" s="2"/>
      <c r="I14" s="2"/>
      <c r="K14" s="2"/>
      <c r="M14" s="2"/>
      <c r="O14" s="2"/>
      <c r="Q14" s="2"/>
      <c r="S14" s="2"/>
    </row>
    <row r="15" spans="1:19" x14ac:dyDescent="0.25">
      <c r="A15" s="7" t="s">
        <v>4</v>
      </c>
      <c r="C15" s="2">
        <v>92562</v>
      </c>
      <c r="E15" s="2">
        <v>79875</v>
      </c>
      <c r="G15" s="2">
        <v>52403</v>
      </c>
      <c r="I15" s="2">
        <v>1712</v>
      </c>
      <c r="K15" s="2">
        <v>1611</v>
      </c>
      <c r="M15" s="2">
        <v>1600</v>
      </c>
      <c r="O15" s="2">
        <v>1637</v>
      </c>
      <c r="Q15" s="2">
        <v>1594</v>
      </c>
      <c r="S15" s="2">
        <v>1593</v>
      </c>
    </row>
    <row r="16" spans="1:19" x14ac:dyDescent="0.25">
      <c r="A16" s="1" t="s">
        <v>5</v>
      </c>
      <c r="C16" s="2">
        <v>4669235</v>
      </c>
      <c r="E16" s="2">
        <v>4017189</v>
      </c>
      <c r="G16" s="2">
        <v>2636051</v>
      </c>
      <c r="I16" s="2">
        <v>85069</v>
      </c>
      <c r="K16" s="2">
        <v>79848</v>
      </c>
      <c r="M16" s="2">
        <v>79175</v>
      </c>
      <c r="O16" s="2">
        <v>81044</v>
      </c>
      <c r="Q16" s="2">
        <v>78895</v>
      </c>
      <c r="S16" s="2">
        <v>78812</v>
      </c>
    </row>
    <row r="17" spans="1:19" x14ac:dyDescent="0.25">
      <c r="A17" s="1" t="s">
        <v>7</v>
      </c>
      <c r="C17" s="2">
        <v>65</v>
      </c>
      <c r="E17" s="2">
        <v>61</v>
      </c>
      <c r="G17" s="2">
        <v>64</v>
      </c>
      <c r="I17" s="2">
        <v>59</v>
      </c>
      <c r="K17" s="2">
        <v>60</v>
      </c>
      <c r="M17" s="2">
        <v>60</v>
      </c>
      <c r="O17" s="2">
        <v>59</v>
      </c>
      <c r="Q17" s="2">
        <v>61</v>
      </c>
      <c r="S17" s="2">
        <v>59</v>
      </c>
    </row>
    <row r="18" spans="1:19" x14ac:dyDescent="0.25">
      <c r="A18" s="1" t="s">
        <v>6</v>
      </c>
      <c r="C18" s="2">
        <v>31</v>
      </c>
      <c r="E18" s="2">
        <v>31</v>
      </c>
      <c r="G18" s="2">
        <v>31</v>
      </c>
      <c r="I18" s="2">
        <v>31</v>
      </c>
      <c r="K18" s="2">
        <v>31</v>
      </c>
      <c r="M18" s="2">
        <v>31</v>
      </c>
      <c r="O18" s="2">
        <v>31</v>
      </c>
      <c r="Q18" s="2">
        <v>31</v>
      </c>
      <c r="S18" s="2">
        <v>31</v>
      </c>
    </row>
    <row r="19" spans="1:19" x14ac:dyDescent="0.25">
      <c r="A19" s="1" t="s">
        <v>14</v>
      </c>
      <c r="C19" s="11">
        <f t="shared" ref="C19" si="8">C16/C15</f>
        <v>50.44440483135628</v>
      </c>
      <c r="D19" s="11"/>
      <c r="E19" s="11">
        <f>E16/E15</f>
        <v>50.293446009389669</v>
      </c>
      <c r="F19" s="11"/>
      <c r="G19" s="11">
        <f t="shared" ref="G19" si="9">G16/G15</f>
        <v>50.303436826135908</v>
      </c>
      <c r="H19" s="11"/>
      <c r="I19" s="11">
        <f t="shared" ref="I19" si="10">I16/I15</f>
        <v>49.689836448598129</v>
      </c>
      <c r="J19" s="11"/>
      <c r="K19" s="11">
        <f t="shared" ref="K19" si="11">K16/K15</f>
        <v>49.564245810055866</v>
      </c>
      <c r="L19" s="11"/>
      <c r="M19" s="11">
        <f t="shared" ref="M19" si="12">M16/M15</f>
        <v>49.484375</v>
      </c>
      <c r="N19" s="11"/>
      <c r="O19" s="11">
        <f t="shared" ref="O19" si="13">O16/O15</f>
        <v>49.507635919364688</v>
      </c>
      <c r="P19" s="11"/>
      <c r="Q19" s="11">
        <f t="shared" ref="Q19" si="14">Q16/Q15</f>
        <v>49.494981179422837</v>
      </c>
      <c r="R19" s="11"/>
      <c r="S19" s="11">
        <f t="shared" ref="S19" si="15">S16/S15</f>
        <v>49.473948524795979</v>
      </c>
    </row>
    <row r="20" spans="1:19" x14ac:dyDescent="0.25">
      <c r="E20" s="5"/>
    </row>
    <row r="22" spans="1:19" x14ac:dyDescent="0.25">
      <c r="A22" s="9" t="s">
        <v>8</v>
      </c>
      <c r="C22" s="2">
        <v>19702089</v>
      </c>
      <c r="E22" s="2">
        <v>19702089</v>
      </c>
      <c r="G22" s="2">
        <v>19702089</v>
      </c>
      <c r="I22" s="2">
        <v>19702089</v>
      </c>
      <c r="K22" s="2">
        <v>19702089</v>
      </c>
      <c r="M22" s="2">
        <v>19702089</v>
      </c>
      <c r="O22" s="2">
        <v>19702089</v>
      </c>
      <c r="Q22" s="2">
        <v>19702089</v>
      </c>
      <c r="S22" s="2">
        <v>19702089</v>
      </c>
    </row>
    <row r="23" spans="1:19" x14ac:dyDescent="0.25">
      <c r="C23" s="2"/>
      <c r="E23" s="2"/>
      <c r="G23" s="2"/>
      <c r="I23" s="2"/>
      <c r="K23" s="2"/>
      <c r="M23" s="2"/>
      <c r="O23" s="2"/>
      <c r="Q23" s="2"/>
      <c r="S23" s="2"/>
    </row>
    <row r="24" spans="1:19" x14ac:dyDescent="0.25">
      <c r="A24" s="6" t="s">
        <v>2</v>
      </c>
      <c r="C24" s="2">
        <v>19697905</v>
      </c>
      <c r="E24" s="2">
        <v>19686000</v>
      </c>
      <c r="G24" s="2">
        <v>19683353</v>
      </c>
      <c r="H24" s="15"/>
      <c r="I24" s="2">
        <v>19697950</v>
      </c>
      <c r="K24" s="2">
        <v>19697999</v>
      </c>
      <c r="M24" s="2">
        <v>19697998</v>
      </c>
      <c r="O24" s="2">
        <v>19697979</v>
      </c>
      <c r="Q24" s="2">
        <v>19698000</v>
      </c>
      <c r="S24" s="2">
        <v>19698000</v>
      </c>
    </row>
    <row r="25" spans="1:19" x14ac:dyDescent="0.25">
      <c r="A25" s="1" t="s">
        <v>3</v>
      </c>
      <c r="C25" s="2">
        <v>19697905</v>
      </c>
      <c r="E25" s="2">
        <v>19686000</v>
      </c>
      <c r="G25" s="2">
        <v>19683353</v>
      </c>
      <c r="I25" s="2">
        <v>19697950</v>
      </c>
      <c r="K25" s="2">
        <v>19697999</v>
      </c>
      <c r="M25" s="2">
        <v>19697998</v>
      </c>
      <c r="O25" s="2">
        <v>19697979</v>
      </c>
      <c r="Q25" s="2">
        <v>19698000</v>
      </c>
      <c r="S25" s="2">
        <v>19698000</v>
      </c>
    </row>
    <row r="26" spans="1:19" x14ac:dyDescent="0.25">
      <c r="C26" s="2"/>
      <c r="E26" s="2"/>
      <c r="G26" s="2"/>
      <c r="I26" s="2"/>
      <c r="K26" s="2"/>
      <c r="M26" s="2"/>
      <c r="O26" s="2"/>
      <c r="Q26" s="2"/>
      <c r="S26" s="2"/>
    </row>
    <row r="27" spans="1:19" x14ac:dyDescent="0.25">
      <c r="A27" s="7" t="s">
        <v>4</v>
      </c>
      <c r="C27" s="2">
        <v>4184</v>
      </c>
      <c r="E27" s="2">
        <v>16089</v>
      </c>
      <c r="G27" s="2">
        <v>18736</v>
      </c>
      <c r="I27" s="2">
        <v>4139</v>
      </c>
      <c r="K27" s="2">
        <v>4090</v>
      </c>
      <c r="M27" s="2">
        <v>4091</v>
      </c>
      <c r="O27" s="2">
        <v>4110</v>
      </c>
      <c r="Q27" s="2">
        <v>4089</v>
      </c>
      <c r="S27" s="2">
        <v>4089</v>
      </c>
    </row>
    <row r="28" spans="1:19" x14ac:dyDescent="0.25">
      <c r="A28" s="1" t="s">
        <v>5</v>
      </c>
      <c r="C28" s="2">
        <v>207157</v>
      </c>
      <c r="E28" s="2">
        <v>806983</v>
      </c>
      <c r="G28" s="2">
        <v>939799</v>
      </c>
      <c r="I28" s="2">
        <v>202526</v>
      </c>
      <c r="K28" s="2">
        <v>200026</v>
      </c>
      <c r="M28" s="2">
        <v>199976</v>
      </c>
      <c r="O28" s="2">
        <v>195607</v>
      </c>
      <c r="Q28" s="2">
        <v>194487</v>
      </c>
      <c r="S28" s="2">
        <v>194421</v>
      </c>
    </row>
    <row r="29" spans="1:19" x14ac:dyDescent="0.25">
      <c r="A29" s="1" t="s">
        <v>7</v>
      </c>
      <c r="C29" s="2">
        <v>61</v>
      </c>
      <c r="E29" s="2">
        <v>63</v>
      </c>
      <c r="G29" s="2">
        <v>68</v>
      </c>
      <c r="I29" s="2">
        <v>61</v>
      </c>
      <c r="K29" s="2">
        <v>61</v>
      </c>
      <c r="M29" s="2">
        <v>60</v>
      </c>
      <c r="O29" s="2">
        <v>60</v>
      </c>
      <c r="Q29" s="2">
        <v>60</v>
      </c>
      <c r="S29" s="2">
        <v>60</v>
      </c>
    </row>
    <row r="30" spans="1:19" x14ac:dyDescent="0.25">
      <c r="A30" s="1" t="s">
        <v>6</v>
      </c>
      <c r="C30" s="2">
        <v>31</v>
      </c>
      <c r="E30" s="2">
        <v>31</v>
      </c>
      <c r="G30" s="2">
        <v>31</v>
      </c>
      <c r="I30" s="2">
        <v>31</v>
      </c>
      <c r="K30" s="2">
        <v>31</v>
      </c>
      <c r="M30" s="2">
        <v>31</v>
      </c>
      <c r="O30" s="2">
        <v>31</v>
      </c>
      <c r="Q30" s="2">
        <v>31</v>
      </c>
      <c r="S30" s="2">
        <v>31</v>
      </c>
    </row>
    <row r="31" spans="1:19" x14ac:dyDescent="0.25">
      <c r="A31" s="1" t="s">
        <v>14</v>
      </c>
      <c r="C31" s="11">
        <f t="shared" ref="C31" si="16">C28/C27</f>
        <v>49.511711281070745</v>
      </c>
      <c r="D31" s="11"/>
      <c r="E31" s="11">
        <f>E28/E27</f>
        <v>50.157436758033441</v>
      </c>
      <c r="F31" s="11"/>
      <c r="G31" s="11">
        <f t="shared" ref="G31" si="17">G28/G27</f>
        <v>50.160066182749787</v>
      </c>
      <c r="H31" s="11"/>
      <c r="I31" s="11">
        <f t="shared" ref="I31" si="18">I28/I27</f>
        <v>48.931142788113071</v>
      </c>
      <c r="J31" s="11"/>
      <c r="K31" s="11">
        <f t="shared" ref="K31" si="19">K28/K27</f>
        <v>48.906112469437652</v>
      </c>
      <c r="L31" s="11"/>
      <c r="M31" s="11">
        <f t="shared" ref="M31" si="20">M28/M27</f>
        <v>48.881935956978737</v>
      </c>
      <c r="N31" s="11"/>
      <c r="O31" s="11">
        <f t="shared" ref="O31" si="21">O28/O27</f>
        <v>47.592944038929438</v>
      </c>
      <c r="P31" s="11"/>
      <c r="Q31" s="11">
        <f t="shared" ref="Q31" si="22">Q28/Q27</f>
        <v>47.563462949376373</v>
      </c>
      <c r="R31" s="11"/>
      <c r="S31" s="11">
        <f t="shared" ref="S31" si="23">S28/S27</f>
        <v>47.547322083639031</v>
      </c>
    </row>
    <row r="34" spans="1:20" x14ac:dyDescent="0.25">
      <c r="A34" s="8" t="s">
        <v>19</v>
      </c>
      <c r="D34" s="12"/>
      <c r="E34" s="12"/>
      <c r="F34" s="12"/>
      <c r="K34" s="12"/>
      <c r="Q34" s="12"/>
    </row>
    <row r="35" spans="1:20" x14ac:dyDescent="0.25">
      <c r="A35" s="8" t="s">
        <v>21</v>
      </c>
      <c r="C35" s="17">
        <f>C15/C10</f>
        <v>1.3562633594951996E-3</v>
      </c>
      <c r="D35" s="17"/>
      <c r="E35" s="17">
        <f>E15/E10</f>
        <v>1.170367276416662E-3</v>
      </c>
      <c r="F35" s="17"/>
      <c r="G35" s="17">
        <f>G15/G10</f>
        <v>7.6783419575664896E-4</v>
      </c>
      <c r="H35" s="17"/>
      <c r="I35" s="17">
        <f>I15/I10</f>
        <v>2.5085055113932086E-5</v>
      </c>
      <c r="J35" s="17"/>
      <c r="K35" s="17">
        <f>K15/K10</f>
        <v>2.3605154082093803E-5</v>
      </c>
      <c r="L35" s="17"/>
      <c r="M35" s="17">
        <f>M15/M10</f>
        <v>2.3443976741992604E-5</v>
      </c>
      <c r="N35" s="17"/>
      <c r="O35" s="17">
        <f>O15/O10</f>
        <v>2.2412734051838125E-6</v>
      </c>
      <c r="P35" s="17"/>
      <c r="Q35" s="17">
        <f>Q15/Q10</f>
        <v>2.3356061829210132E-5</v>
      </c>
      <c r="R35" s="17"/>
      <c r="S35" s="17">
        <f>S15/S10</f>
        <v>2.3341409343746385E-5</v>
      </c>
    </row>
    <row r="36" spans="1:20" x14ac:dyDescent="0.25">
      <c r="A36" s="8" t="s">
        <v>15</v>
      </c>
      <c r="C36" s="14">
        <f>(C13+C16)/C10</f>
        <v>1.0670596492573015</v>
      </c>
      <c r="D36" s="14"/>
      <c r="E36" s="14">
        <f>(E13+E16)/E10</f>
        <v>1.0576914508036865</v>
      </c>
      <c r="F36" s="14"/>
      <c r="G36" s="14">
        <f>(G13+G16)/G10</f>
        <v>1.0378568794159202</v>
      </c>
      <c r="H36" s="14"/>
      <c r="I36" s="14">
        <f>(I13+I16)/I10</f>
        <v>1.0012214018832868</v>
      </c>
      <c r="J36" s="14"/>
      <c r="K36" s="14">
        <f>(K13+K16)/K10</f>
        <v>1.0011463811577126</v>
      </c>
      <c r="L36" s="14"/>
      <c r="M36" s="14">
        <f>(M13+M16)/M10</f>
        <v>1.0011366812123355</v>
      </c>
      <c r="N36" s="14"/>
      <c r="O36" s="14">
        <f>(O13+O16)/O10</f>
        <v>9.355139679478762E-2</v>
      </c>
      <c r="P36" s="14"/>
      <c r="Q36" s="14">
        <f>(Q13+Q16)/Q10</f>
        <v>1.0011326664313185</v>
      </c>
      <c r="R36" s="14"/>
      <c r="S36" s="14">
        <f>(S13+S16)/S10</f>
        <v>1.0011314649275105</v>
      </c>
    </row>
    <row r="37" spans="1:20" x14ac:dyDescent="0.25">
      <c r="A37" s="9" t="s">
        <v>20</v>
      </c>
      <c r="D37" s="12"/>
      <c r="E37" s="12"/>
      <c r="F37" s="12"/>
      <c r="K37" s="12"/>
      <c r="Q37" s="12"/>
    </row>
    <row r="38" spans="1:20" x14ac:dyDescent="0.25">
      <c r="A38" s="9" t="s">
        <v>22</v>
      </c>
      <c r="C38" s="17">
        <f t="shared" ref="C38" si="24">C27/C22</f>
        <v>2.1236326767176821E-4</v>
      </c>
      <c r="D38" s="17"/>
      <c r="E38" s="17">
        <f>E27/E22</f>
        <v>8.1661391337740886E-4</v>
      </c>
      <c r="F38" s="17"/>
      <c r="G38" s="17">
        <f t="shared" ref="G38" si="25">G27/G22</f>
        <v>9.5096514892405572E-4</v>
      </c>
      <c r="H38" s="17"/>
      <c r="I38" s="17">
        <f t="shared" ref="I38" si="26">I27/I22</f>
        <v>2.100792459114361E-4</v>
      </c>
      <c r="J38" s="17"/>
      <c r="K38" s="17">
        <f t="shared" ref="K38" si="27">K27/K22</f>
        <v>2.0759219999463E-4</v>
      </c>
      <c r="L38" s="17"/>
      <c r="M38" s="17">
        <f t="shared" ref="M38" si="28">M27/M22</f>
        <v>2.0764295603374849E-4</v>
      </c>
      <c r="N38" s="17"/>
      <c r="O38" s="17">
        <f t="shared" ref="O38" si="29">O27/O22</f>
        <v>2.0860732077699983E-4</v>
      </c>
      <c r="P38" s="17"/>
      <c r="Q38" s="17">
        <f t="shared" ref="Q38" si="30">Q27/Q22</f>
        <v>2.0754144395551151E-4</v>
      </c>
      <c r="R38" s="17"/>
      <c r="S38" s="17">
        <f t="shared" ref="S38" si="31">S27/S22</f>
        <v>2.0754144395551151E-4</v>
      </c>
    </row>
    <row r="39" spans="1:20" x14ac:dyDescent="0.25">
      <c r="A39" s="9" t="s">
        <v>17</v>
      </c>
      <c r="C39" s="13">
        <f t="shared" ref="C39" si="32">(C25+C28)/C22</f>
        <v>1.0103021055279975</v>
      </c>
      <c r="D39" s="13"/>
      <c r="E39" s="13">
        <f>(E25+E28)/E22</f>
        <v>1.0401426468025803</v>
      </c>
      <c r="F39" s="13"/>
      <c r="G39" s="13">
        <f t="shared" ref="G39" si="33">(G25+G28)/G22</f>
        <v>1.046749509658595</v>
      </c>
      <c r="H39" s="13"/>
      <c r="I39" s="13">
        <f t="shared" ref="I39" si="34">(I25+I28)/I22</f>
        <v>1.0100693383326003</v>
      </c>
      <c r="J39" s="13"/>
      <c r="K39" s="13">
        <f>(K25+K28)/K22</f>
        <v>1.0099449352807208</v>
      </c>
      <c r="L39" s="13"/>
      <c r="M39" s="13">
        <f t="shared" ref="M39" si="35">(M25+M28)/M22</f>
        <v>1.0099423467227258</v>
      </c>
      <c r="N39" s="13"/>
      <c r="O39" s="13">
        <f t="shared" ref="O39" si="36">(O25+O28)/O22</f>
        <v>1.0097196292230737</v>
      </c>
      <c r="P39" s="13"/>
      <c r="Q39" s="13">
        <f t="shared" ref="Q39" si="37">(Q25+Q28)/Q22</f>
        <v>1.0096638483360825</v>
      </c>
      <c r="R39" s="13"/>
      <c r="S39" s="13">
        <f t="shared" ref="S39" si="38">(S25+S28)/S22</f>
        <v>1.0096604984375006</v>
      </c>
    </row>
    <row r="41" spans="1:20" x14ac:dyDescent="0.25">
      <c r="A41" s="10" t="s">
        <v>16</v>
      </c>
      <c r="C41" s="16">
        <f>(C13+C16+C25+C28)/(C10+C22)</f>
        <v>1.0543451125854657</v>
      </c>
      <c r="D41" s="16"/>
      <c r="E41" s="16">
        <f>(E13+E16+E25+E28)/(E10+E22)</f>
        <v>1.0537602568626119</v>
      </c>
      <c r="F41" s="16"/>
      <c r="G41" s="16">
        <f>(G13+G16+G25+G28)/(G10+G22)</f>
        <v>1.0398489612767705</v>
      </c>
      <c r="H41" s="16"/>
      <c r="I41" s="16">
        <f>(I13+I16+I25+I28)/(I10+I22)</f>
        <v>1.0032034716675504</v>
      </c>
      <c r="J41" s="16"/>
      <c r="K41" s="16">
        <f>(K13+K16+K25+K28)/(K10+K22)</f>
        <v>1.0031173885640525</v>
      </c>
      <c r="L41" s="16"/>
      <c r="M41" s="16">
        <f>(M13+M16+M25+M28)/(M10+M22)</f>
        <v>1.0031092816755576</v>
      </c>
      <c r="N41" s="16"/>
      <c r="O41" s="16">
        <f>(O13+O16+O25+O28)/(O10+O22)</f>
        <v>0.11761573216998421</v>
      </c>
      <c r="P41" s="16"/>
      <c r="Q41" s="16">
        <f>(Q13+Q16+Q25+Q28)/(Q10+Q22)</f>
        <v>1.0030437784713242</v>
      </c>
      <c r="R41" s="16"/>
      <c r="S41" s="16">
        <f>(S13+S16+S25+S28)/(S10+S22)</f>
        <v>1.0030420956950308</v>
      </c>
    </row>
    <row r="43" spans="1:20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5" spans="1:20" x14ac:dyDescent="0.25">
      <c r="A45" s="4" t="s">
        <v>10</v>
      </c>
      <c r="C45" s="3">
        <v>2</v>
      </c>
      <c r="E45" s="3">
        <v>2</v>
      </c>
      <c r="G45" s="3">
        <v>4</v>
      </c>
      <c r="I45" s="3">
        <v>4</v>
      </c>
      <c r="K45" s="3">
        <v>8</v>
      </c>
      <c r="M45" s="3">
        <v>8</v>
      </c>
    </row>
    <row r="46" spans="1:20" x14ac:dyDescent="0.25">
      <c r="A46" s="4" t="s">
        <v>11</v>
      </c>
      <c r="C46" s="3">
        <v>4</v>
      </c>
      <c r="E46" s="3">
        <v>8</v>
      </c>
      <c r="G46" s="3">
        <v>4</v>
      </c>
      <c r="I46" s="3">
        <v>8</v>
      </c>
      <c r="K46" s="3">
        <v>4</v>
      </c>
      <c r="M46" s="3">
        <v>8</v>
      </c>
    </row>
    <row r="47" spans="1:20" x14ac:dyDescent="0.25">
      <c r="A47" s="4" t="s">
        <v>12</v>
      </c>
      <c r="C47" s="3" t="s">
        <v>23</v>
      </c>
      <c r="E47" s="3" t="s">
        <v>23</v>
      </c>
      <c r="G47" s="3" t="s">
        <v>23</v>
      </c>
      <c r="I47" s="3" t="s">
        <v>23</v>
      </c>
      <c r="K47" s="3" t="s">
        <v>23</v>
      </c>
      <c r="M47" s="3" t="s">
        <v>23</v>
      </c>
    </row>
    <row r="49" spans="1:13" x14ac:dyDescent="0.25">
      <c r="A49" s="1" t="s">
        <v>0</v>
      </c>
      <c r="C49" s="2">
        <v>734170525</v>
      </c>
      <c r="E49" s="2">
        <v>742692453</v>
      </c>
      <c r="F49" s="2"/>
      <c r="G49" s="2">
        <v>730390450</v>
      </c>
      <c r="I49" s="2">
        <v>730943873</v>
      </c>
      <c r="J49" s="2"/>
      <c r="K49" s="2">
        <v>730388548</v>
      </c>
      <c r="L49" s="2"/>
      <c r="M49" s="2">
        <v>730390226</v>
      </c>
    </row>
    <row r="50" spans="1:13" x14ac:dyDescent="0.25">
      <c r="A50" s="1" t="s">
        <v>9</v>
      </c>
      <c r="C50" s="5">
        <v>68.922599000000005</v>
      </c>
      <c r="E50" s="19">
        <v>68.131882000000004</v>
      </c>
      <c r="G50" s="5">
        <v>69.279590999999996</v>
      </c>
      <c r="I50" s="19">
        <v>69.228429000000006</v>
      </c>
      <c r="J50" s="2"/>
      <c r="K50" s="5">
        <v>69.279621000000006</v>
      </c>
      <c r="L50" s="2"/>
      <c r="M50" s="19">
        <v>69.279563999999993</v>
      </c>
    </row>
    <row r="51" spans="1:13" x14ac:dyDescent="0.25">
      <c r="A51" s="1" t="s">
        <v>18</v>
      </c>
      <c r="C51" s="1">
        <f>C50/41.6667</f>
        <v>1.6541410526871581</v>
      </c>
      <c r="E51" s="2">
        <f t="shared" ref="E51" si="39">E50/41.6667</f>
        <v>1.6351638598689122</v>
      </c>
      <c r="G51" s="1">
        <f t="shared" ref="G51" si="40">G50/41.6667</f>
        <v>1.6627088538329169</v>
      </c>
      <c r="I51" s="2">
        <f t="shared" ref="I51" si="41">I50/41.6667</f>
        <v>1.6614809668152268</v>
      </c>
      <c r="J51" s="2"/>
      <c r="K51" s="1">
        <f t="shared" ref="K51" si="42">K50/41.6667</f>
        <v>1.6627095738323412</v>
      </c>
      <c r="L51" s="2"/>
      <c r="M51" s="2">
        <f t="shared" ref="E51:M51" si="43">M50/41.6667</f>
        <v>1.6627082058334353</v>
      </c>
    </row>
    <row r="52" spans="1:13" x14ac:dyDescent="0.25">
      <c r="E52" s="2"/>
      <c r="I52" s="2"/>
      <c r="J52" s="2"/>
      <c r="L52" s="2"/>
      <c r="M52" s="2"/>
    </row>
    <row r="53" spans="1:13" x14ac:dyDescent="0.25">
      <c r="A53" s="8" t="s">
        <v>1</v>
      </c>
      <c r="C53" s="2">
        <v>68247807</v>
      </c>
      <c r="E53" s="2">
        <v>68247807</v>
      </c>
      <c r="G53" s="2">
        <v>68247807</v>
      </c>
      <c r="I53" s="2">
        <v>68247807</v>
      </c>
      <c r="J53" s="2"/>
      <c r="K53" s="2">
        <v>68247807</v>
      </c>
      <c r="L53" s="2"/>
      <c r="M53" s="2">
        <v>68247807</v>
      </c>
    </row>
    <row r="54" spans="1:13" x14ac:dyDescent="0.25">
      <c r="C54" s="2"/>
      <c r="E54" s="2"/>
      <c r="G54" s="2"/>
      <c r="I54" s="2"/>
      <c r="J54" s="2"/>
      <c r="K54" s="2"/>
      <c r="L54" s="2"/>
      <c r="M54" s="2"/>
    </row>
    <row r="55" spans="1:13" x14ac:dyDescent="0.25">
      <c r="A55" s="6" t="s">
        <v>2</v>
      </c>
      <c r="C55" s="2">
        <v>68183581</v>
      </c>
      <c r="E55" s="2">
        <v>68057307</v>
      </c>
      <c r="G55" s="2">
        <v>68246211</v>
      </c>
      <c r="I55" s="2">
        <v>68237455</v>
      </c>
      <c r="J55" s="2"/>
      <c r="K55" s="2">
        <v>68246301</v>
      </c>
      <c r="L55" s="2"/>
      <c r="M55" s="2">
        <v>68246264</v>
      </c>
    </row>
    <row r="56" spans="1:13" x14ac:dyDescent="0.25">
      <c r="A56" s="1" t="s">
        <v>3</v>
      </c>
      <c r="C56" s="2">
        <v>68183581</v>
      </c>
      <c r="E56" s="2">
        <v>68057307</v>
      </c>
      <c r="G56" s="2">
        <v>68246211</v>
      </c>
      <c r="I56" s="2">
        <v>68237455</v>
      </c>
      <c r="J56" s="2"/>
      <c r="K56" s="2">
        <v>68246301</v>
      </c>
      <c r="L56" s="2"/>
      <c r="M56" s="2">
        <v>68246264</v>
      </c>
    </row>
    <row r="57" spans="1:13" x14ac:dyDescent="0.25">
      <c r="C57" s="2"/>
      <c r="E57" s="2"/>
      <c r="G57" s="2"/>
      <c r="I57" s="2"/>
      <c r="J57" s="2"/>
      <c r="K57" s="2"/>
      <c r="L57" s="2"/>
      <c r="M57" s="2"/>
    </row>
    <row r="58" spans="1:13" x14ac:dyDescent="0.25">
      <c r="A58" s="7" t="s">
        <v>4</v>
      </c>
      <c r="C58" s="2">
        <v>64227</v>
      </c>
      <c r="E58" s="2">
        <v>190501</v>
      </c>
      <c r="G58" s="2">
        <v>1597</v>
      </c>
      <c r="I58" s="2">
        <v>10353</v>
      </c>
      <c r="J58" s="2"/>
      <c r="K58" s="2">
        <v>1507</v>
      </c>
      <c r="L58" s="2"/>
      <c r="M58" s="2">
        <v>1544</v>
      </c>
    </row>
    <row r="59" spans="1:13" x14ac:dyDescent="0.25">
      <c r="A59" s="1" t="s">
        <v>5</v>
      </c>
      <c r="C59" s="2">
        <v>3234879</v>
      </c>
      <c r="E59" s="2">
        <v>9575841</v>
      </c>
      <c r="G59" s="2">
        <v>79170</v>
      </c>
      <c r="I59" s="2">
        <v>519513</v>
      </c>
      <c r="J59" s="2"/>
      <c r="K59" s="2">
        <v>74569</v>
      </c>
      <c r="L59" s="2"/>
      <c r="M59" s="2">
        <v>76237</v>
      </c>
    </row>
    <row r="60" spans="1:13" x14ac:dyDescent="0.25">
      <c r="A60" s="1" t="s">
        <v>7</v>
      </c>
      <c r="C60" s="2">
        <v>61</v>
      </c>
      <c r="E60" s="2">
        <v>64</v>
      </c>
      <c r="G60" s="2">
        <v>65</v>
      </c>
      <c r="I60" s="2">
        <v>61</v>
      </c>
      <c r="J60" s="2"/>
      <c r="K60" s="2">
        <v>59</v>
      </c>
      <c r="L60" s="2"/>
      <c r="M60" s="2">
        <v>61</v>
      </c>
    </row>
    <row r="61" spans="1:13" x14ac:dyDescent="0.25">
      <c r="A61" s="1" t="s">
        <v>6</v>
      </c>
      <c r="C61" s="2">
        <v>31</v>
      </c>
      <c r="E61" s="2">
        <v>31</v>
      </c>
      <c r="G61" s="2">
        <v>31</v>
      </c>
      <c r="I61" s="2">
        <v>31</v>
      </c>
      <c r="J61" s="2"/>
      <c r="K61" s="2">
        <v>31</v>
      </c>
      <c r="L61" s="2"/>
      <c r="M61" s="2">
        <v>31</v>
      </c>
    </row>
    <row r="62" spans="1:13" x14ac:dyDescent="0.25">
      <c r="A62" s="1" t="s">
        <v>14</v>
      </c>
      <c r="C62" s="11">
        <f>C59/C58</f>
        <v>50.366341258349294</v>
      </c>
      <c r="D62" s="11"/>
      <c r="E62" s="11">
        <f t="shared" ref="E62" si="44">E59/E58</f>
        <v>50.266618023002501</v>
      </c>
      <c r="F62" s="11"/>
      <c r="G62" s="11">
        <f t="shared" ref="G62" si="45">G59/G58</f>
        <v>49.574201628052599</v>
      </c>
      <c r="H62" s="11"/>
      <c r="I62" s="11">
        <f t="shared" ref="I62" si="46">I59/I58</f>
        <v>50.179947841205447</v>
      </c>
      <c r="J62" s="11"/>
      <c r="K62" s="11">
        <f t="shared" ref="K62" si="47">K59/K58</f>
        <v>49.481751824817515</v>
      </c>
      <c r="L62" s="11"/>
      <c r="M62" s="11">
        <f t="shared" ref="E62:M62" si="48">M59/M58</f>
        <v>49.376295336787564</v>
      </c>
    </row>
    <row r="65" spans="1:13" x14ac:dyDescent="0.25">
      <c r="A65" s="9" t="s">
        <v>8</v>
      </c>
      <c r="C65" s="2">
        <v>19702089</v>
      </c>
      <c r="E65" s="2">
        <v>19702089</v>
      </c>
      <c r="G65" s="2">
        <v>19702089</v>
      </c>
      <c r="I65" s="2">
        <v>19702089</v>
      </c>
      <c r="J65" s="2"/>
      <c r="K65" s="2">
        <v>19702089</v>
      </c>
      <c r="L65" s="2"/>
      <c r="M65" s="2">
        <v>19702089</v>
      </c>
    </row>
    <row r="66" spans="1:13" x14ac:dyDescent="0.25">
      <c r="C66" s="2"/>
      <c r="E66" s="2"/>
      <c r="G66" s="2"/>
      <c r="I66" s="2"/>
      <c r="J66" s="2"/>
      <c r="K66" s="2"/>
      <c r="L66" s="2"/>
      <c r="M66" s="2"/>
    </row>
    <row r="67" spans="1:13" x14ac:dyDescent="0.25">
      <c r="A67" s="6" t="s">
        <v>2</v>
      </c>
      <c r="C67" s="2">
        <v>19684050</v>
      </c>
      <c r="E67" s="2">
        <v>19637201</v>
      </c>
      <c r="G67" s="2">
        <v>19697987</v>
      </c>
      <c r="I67" s="2">
        <v>19695504</v>
      </c>
      <c r="J67" s="2"/>
      <c r="K67" s="2">
        <v>19698000</v>
      </c>
      <c r="L67" s="2"/>
      <c r="M67" s="2">
        <v>19697990</v>
      </c>
    </row>
    <row r="68" spans="1:13" x14ac:dyDescent="0.25">
      <c r="A68" s="1" t="s">
        <v>3</v>
      </c>
      <c r="C68" s="2">
        <v>19684050</v>
      </c>
      <c r="E68" s="2">
        <v>19637201</v>
      </c>
      <c r="G68" s="2">
        <v>19697987</v>
      </c>
      <c r="I68" s="2">
        <v>19695504</v>
      </c>
      <c r="J68" s="2"/>
      <c r="K68" s="2">
        <v>19698000</v>
      </c>
      <c r="L68" s="2"/>
      <c r="M68" s="2">
        <v>19697990</v>
      </c>
    </row>
    <row r="69" spans="1:13" x14ac:dyDescent="0.25">
      <c r="C69" s="2"/>
      <c r="E69" s="2"/>
      <c r="G69" s="2"/>
      <c r="I69" s="2"/>
      <c r="J69" s="2"/>
      <c r="K69" s="2"/>
      <c r="L69" s="2"/>
      <c r="M69" s="2"/>
    </row>
    <row r="70" spans="1:13" x14ac:dyDescent="0.25">
      <c r="A70" s="7" t="s">
        <v>4</v>
      </c>
      <c r="C70" s="2">
        <v>18039</v>
      </c>
      <c r="E70" s="2">
        <v>64888</v>
      </c>
      <c r="G70" s="2">
        <v>4102</v>
      </c>
      <c r="I70" s="2">
        <v>6585</v>
      </c>
      <c r="J70" s="2"/>
      <c r="K70" s="2">
        <v>4089</v>
      </c>
      <c r="L70" s="2"/>
      <c r="M70" s="2">
        <v>4099</v>
      </c>
    </row>
    <row r="71" spans="1:13" x14ac:dyDescent="0.25">
      <c r="A71" s="1" t="s">
        <v>5</v>
      </c>
      <c r="C71" s="2">
        <v>904496</v>
      </c>
      <c r="E71" s="2">
        <v>3259353</v>
      </c>
      <c r="G71" s="2">
        <v>200164</v>
      </c>
      <c r="I71" s="2">
        <v>325332</v>
      </c>
      <c r="J71" s="2"/>
      <c r="K71" s="2">
        <v>195050</v>
      </c>
      <c r="L71" s="2"/>
      <c r="M71" s="2">
        <v>195992</v>
      </c>
    </row>
    <row r="72" spans="1:13" x14ac:dyDescent="0.25">
      <c r="A72" s="1" t="s">
        <v>7</v>
      </c>
      <c r="C72" s="2">
        <v>61</v>
      </c>
      <c r="E72" s="2">
        <v>62</v>
      </c>
      <c r="G72" s="2">
        <v>59</v>
      </c>
      <c r="I72" s="2">
        <v>61</v>
      </c>
      <c r="J72" s="2"/>
      <c r="K72" s="2">
        <v>60</v>
      </c>
      <c r="L72" s="2"/>
      <c r="M72" s="2">
        <v>61</v>
      </c>
    </row>
    <row r="73" spans="1:13" x14ac:dyDescent="0.25">
      <c r="A73" s="1" t="s">
        <v>6</v>
      </c>
      <c r="C73" s="2">
        <v>31</v>
      </c>
      <c r="E73" s="2">
        <v>31</v>
      </c>
      <c r="G73" s="2">
        <v>31</v>
      </c>
      <c r="I73" s="2">
        <v>31</v>
      </c>
      <c r="J73" s="2"/>
      <c r="K73" s="2">
        <v>31</v>
      </c>
      <c r="L73" s="2"/>
      <c r="M73" s="2">
        <v>31</v>
      </c>
    </row>
    <row r="74" spans="1:13" x14ac:dyDescent="0.25">
      <c r="A74" s="1" t="s">
        <v>14</v>
      </c>
      <c r="C74" s="11">
        <f>C71/C70</f>
        <v>50.141138644049008</v>
      </c>
      <c r="D74" s="11"/>
      <c r="E74" s="11">
        <f t="shared" ref="E74" si="49">E71/E70</f>
        <v>50.230443225249658</v>
      </c>
      <c r="F74" s="11"/>
      <c r="G74" s="11">
        <f t="shared" ref="G74" si="50">G71/G70</f>
        <v>48.796684544124815</v>
      </c>
      <c r="H74" s="11"/>
      <c r="I74" s="11">
        <f t="shared" ref="I74" si="51">I71/I70</f>
        <v>49.40501138952164</v>
      </c>
      <c r="J74" s="11"/>
      <c r="K74" s="11">
        <f t="shared" ref="K74" si="52">K71/K70</f>
        <v>47.701149425287355</v>
      </c>
      <c r="L74" s="11"/>
      <c r="M74" s="11">
        <f t="shared" ref="E74:M74" si="53">M71/M70</f>
        <v>47.814588924127833</v>
      </c>
    </row>
    <row r="77" spans="1:13" x14ac:dyDescent="0.25">
      <c r="A77" s="8" t="s">
        <v>19</v>
      </c>
    </row>
    <row r="78" spans="1:13" x14ac:dyDescent="0.25">
      <c r="A78" s="8" t="s">
        <v>21</v>
      </c>
      <c r="C78" s="17">
        <f>C58/C53</f>
        <v>9.4108518387997432E-4</v>
      </c>
      <c r="D78" s="17"/>
      <c r="E78" s="17">
        <f t="shared" ref="E78" si="54">E58/E53</f>
        <v>2.7913131333289582E-3</v>
      </c>
      <c r="F78" s="17"/>
      <c r="G78" s="17">
        <f t="shared" ref="G78" si="55">G58/G53</f>
        <v>2.3400019285601368E-5</v>
      </c>
      <c r="H78" s="17"/>
      <c r="I78" s="17">
        <f t="shared" ref="I78" si="56">I58/I53</f>
        <v>1.516971820061559E-4</v>
      </c>
      <c r="J78" s="17"/>
      <c r="K78" s="17">
        <f t="shared" ref="K78" si="57">K58/K53</f>
        <v>2.2081295593864284E-5</v>
      </c>
      <c r="L78" s="17"/>
      <c r="M78" s="17">
        <f t="shared" ref="E78:M78" si="58">M58/M53</f>
        <v>2.2623437556022861E-5</v>
      </c>
    </row>
    <row r="79" spans="1:13" x14ac:dyDescent="0.25">
      <c r="A79" s="8" t="s">
        <v>15</v>
      </c>
      <c r="C79" s="14">
        <f>(C56+C59)/C53</f>
        <v>1.0464579469930806</v>
      </c>
      <c r="D79" s="14"/>
      <c r="E79" s="14">
        <f t="shared" ref="E79" si="59">(E56+E59)/E53</f>
        <v>1.1375185725747936</v>
      </c>
      <c r="F79" s="14"/>
      <c r="G79" s="14">
        <f t="shared" ref="G79" si="60">(G56+G59)/G53</f>
        <v>1.0011366519073646</v>
      </c>
      <c r="H79" s="14"/>
      <c r="I79" s="14">
        <f t="shared" ref="I79" si="61">(I56+I59)/I53</f>
        <v>1.0074604741512061</v>
      </c>
      <c r="J79" s="14"/>
      <c r="K79" s="14">
        <f t="shared" ref="K79" si="62">(K56+K59)/K53</f>
        <v>1.0010705545454377</v>
      </c>
      <c r="L79" s="14"/>
      <c r="M79" s="14">
        <f t="shared" ref="E79:M79" si="63">(M56+M59)/M53</f>
        <v>1.0010944527492289</v>
      </c>
    </row>
    <row r="80" spans="1:13" x14ac:dyDescent="0.25">
      <c r="A80" s="9" t="s">
        <v>20</v>
      </c>
    </row>
    <row r="81" spans="1:13" x14ac:dyDescent="0.25">
      <c r="A81" s="9" t="s">
        <v>22</v>
      </c>
      <c r="C81" s="17">
        <f>C70/C65</f>
        <v>9.1558818965846716E-4</v>
      </c>
      <c r="D81" s="17"/>
      <c r="E81" s="17">
        <f t="shared" ref="E81" si="64">E70/E65</f>
        <v>3.2934578663206728E-3</v>
      </c>
      <c r="F81" s="17"/>
      <c r="G81" s="17">
        <f t="shared" ref="G81" si="65">G70/G65</f>
        <v>2.082012724640519E-4</v>
      </c>
      <c r="H81" s="17"/>
      <c r="I81" s="17">
        <f t="shared" ref="I81" si="66">I70/I65</f>
        <v>3.3422851759526618E-4</v>
      </c>
      <c r="J81" s="17"/>
      <c r="K81" s="17">
        <f t="shared" ref="K81" si="67">K70/K65</f>
        <v>2.0754144395551151E-4</v>
      </c>
      <c r="L81" s="17"/>
      <c r="M81" s="17">
        <f t="shared" ref="E81:M81" si="68">M70/M65</f>
        <v>2.0804900434669642E-4</v>
      </c>
    </row>
    <row r="82" spans="1:13" x14ac:dyDescent="0.25">
      <c r="A82" s="9" t="s">
        <v>17</v>
      </c>
      <c r="C82" s="14">
        <f>(C68+C71)/C65</f>
        <v>1.0449930461688606</v>
      </c>
      <c r="D82" s="14"/>
      <c r="E82" s="14">
        <f t="shared" ref="E82" si="69">(E68+E71)/E65</f>
        <v>1.1621383905026517</v>
      </c>
      <c r="F82" s="14"/>
      <c r="G82" s="14">
        <f t="shared" ref="G82" si="70">(G68+G71)/G65</f>
        <v>1.0099513305416497</v>
      </c>
      <c r="H82" s="14"/>
      <c r="I82" s="14">
        <f t="shared" ref="I82" si="71">(I68+I71)/I65</f>
        <v>1.0161783352009017</v>
      </c>
      <c r="J82" s="14"/>
      <c r="K82" s="14">
        <f t="shared" ref="K82" si="72">(K68+K71)/K65</f>
        <v>1.0096924239861063</v>
      </c>
      <c r="L82" s="14"/>
      <c r="M82" s="14">
        <f t="shared" ref="E82:M82" si="73">(M68+M71)/M65</f>
        <v>1.0097397286145646</v>
      </c>
    </row>
    <row r="84" spans="1:13" x14ac:dyDescent="0.25">
      <c r="A84" s="10" t="s">
        <v>16</v>
      </c>
      <c r="C84" s="16">
        <f>(C56+C59+C68+C71)/(C53+C65)</f>
        <v>1.0461297873507434</v>
      </c>
      <c r="D84" s="16"/>
      <c r="E84" s="16">
        <f t="shared" ref="E84" si="74">(E56+E59+E68+E71)/(E53+E65)</f>
        <v>1.1430337791417058</v>
      </c>
      <c r="F84" s="16"/>
      <c r="G84" s="16">
        <f t="shared" ref="G84" si="75">(G56+G59+G68+G71)/(G53+G65)</f>
        <v>1.0031112714448236</v>
      </c>
      <c r="H84" s="16"/>
      <c r="I84" s="16">
        <f t="shared" ref="I84" si="76">(I56+I59+I68+I71)/(I53+I65)</f>
        <v>1.0094134051051067</v>
      </c>
      <c r="J84" s="16"/>
      <c r="K84" s="16">
        <f t="shared" ref="K84" si="77">(K56+K59+K68+K71)/(K53+K65)</f>
        <v>1.0030019819466303</v>
      </c>
      <c r="L84" s="16"/>
      <c r="M84" s="16">
        <f t="shared" ref="E84:M84" si="78">(M56+M59+M68+M71)/(M53+M65)</f>
        <v>1.003031123538793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2022-11-28T14:08:12Z</dcterms:modified>
</cp:coreProperties>
</file>