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657AA75-F796-4E00-AF1E-CF79A00E2A6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 a="1"/>
  <c r="D25" i="1" s="1"/>
  <c r="E25" i="1" a="1"/>
  <c r="E25" i="1" s="1"/>
  <c r="F25" i="1" a="1"/>
  <c r="F25" i="1" s="1"/>
  <c r="C25" i="1" a="1"/>
  <c r="C25" i="1" s="1"/>
  <c r="C24" i="1" a="1"/>
  <c r="C24" i="1" s="1"/>
  <c r="D24" i="1" a="1"/>
  <c r="D24" i="1" s="1"/>
  <c r="E24" i="1" a="1"/>
  <c r="E24" i="1" s="1"/>
  <c r="F24" i="1" a="1"/>
  <c r="F24" i="1" s="1"/>
  <c r="H5" i="1" l="1"/>
  <c r="H6" i="1"/>
  <c r="H7" i="1"/>
  <c r="N6" i="1" s="1"/>
  <c r="H8" i="1"/>
  <c r="H9" i="1"/>
  <c r="H10" i="1"/>
  <c r="H11" i="1"/>
  <c r="H12" i="1"/>
  <c r="H13" i="1"/>
  <c r="H14" i="1"/>
  <c r="H15" i="1"/>
  <c r="H4" i="1"/>
  <c r="Q6" i="1" s="1"/>
  <c r="N7" i="1" s="1"/>
  <c r="P7" i="1" l="1"/>
  <c r="M8" i="1" s="1"/>
  <c r="Q7" i="1"/>
  <c r="N8" i="1" s="1"/>
  <c r="P8" i="1"/>
  <c r="M9" i="1" s="1"/>
  <c r="Q8" i="1"/>
  <c r="N9" i="1" s="1"/>
  <c r="P9" i="1"/>
  <c r="Q9" i="1"/>
  <c r="P6" i="1"/>
  <c r="M7" i="1" s="1"/>
  <c r="M6" i="1"/>
  <c r="E5" i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<sst xmlns="http://schemas.openxmlformats.org/spreadsheetml/2006/main" count="56" uniqueCount="37">
  <si>
    <t>Tuần thứ 2</t>
  </si>
  <si>
    <t>CÁT</t>
  </si>
  <si>
    <t>ĐÁ</t>
  </si>
  <si>
    <t>GẠCH</t>
  </si>
  <si>
    <t>XI MĂNG</t>
  </si>
  <si>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</si>
  <si>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</si>
  <si>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</si>
  <si>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</si>
  <si>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</si>
  <si>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</si>
  <si>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</si>
  <si>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</si>
  <si>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</si>
  <si>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</si>
  <si>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</si>
  <si>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</si>
  <si>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</si>
  <si>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</si>
  <si>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</si>
  <si>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</si>
  <si>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</si>
  <si>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</si>
  <si>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</si>
  <si>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C</t>
  </si>
  <si>
    <t>D</t>
  </si>
  <si>
    <t>G</t>
  </si>
  <si>
    <t>X</t>
  </si>
  <si>
    <t>Lưu ý: Chứng từ: ký tự bên trái là mã chứng từ, ký tự bên phải: K - kinh doanh, C-Cung cấp</t>
  </si>
  <si>
    <t>Mã chứng từ</t>
  </si>
  <si>
    <t>Giá kinh doanh</t>
  </si>
  <si>
    <t>Giá cung cấp</t>
  </si>
  <si>
    <t>Sử dụng hàm CSDL hãy tính tổng thành tiền từng mã chứng từ  theo tuần</t>
  </si>
  <si>
    <t>Tuần</t>
  </si>
  <si>
    <t>Tuần thứ 1</t>
  </si>
  <si>
    <t>Dùng CT mảng tính bảng đơn giá</t>
  </si>
  <si>
    <t>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</si>
</sst>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2" xfId="0" applyNumberFormat="1" applyFont="1" applyBorder="1"/>
    <xf numFmtId="164" fontId="2" fillId="0" borderId="2" xfId="1" applyNumberFormat="1" applyFont="1" applyBorder="1"/>
    <xf numFmtId="164" fontId="2" fillId="0" borderId="7" xfId="1" applyNumberFormat="1" applyFont="1" applyBorder="1"/>
    <xf numFmtId="0" fontId="5" fillId="0" borderId="0" xfId="0" applyFont="1"/>
    <xf numFmtId="0" fontId="2" fillId="0" borderId="2" xfId="0" applyFont="1" applyFill="1" applyBorder="1"/>
    <xf numFmtId="0" fontId="5" fillId="0" borderId="0" xfId="0" applyFont="1" applyBorder="1" applyAlignment="1"/>
    <xf numFmtId="1" fontId="0" fillId="0" borderId="0" xfId="0" applyNumberFormat="1"/>
    <xf numFmtId="0" fontId="0" fillId="0" borderId="0" xfId="0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164" fontId="0" fillId="0" borderId="0" xfId="0" applyNumberFormat="1"/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37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tabSelected="1" workbookViewId="0">
      <selection activeCell="C32" sqref="C32"/>
    </sheetView>
  </sheetViews>
  <sheetFormatPr defaultRowHeight="15" x14ac:dyDescent="0.25"/>
  <cols>
    <col min="2" max="4" width="15.140625" customWidth="1"/>
    <col min="7" max="7" width="21.85546875" customWidth="1"/>
    <col min="8" max="8" width="12.42578125" customWidth="1"/>
    <col min="9" max="9" width="12" bestFit="1" customWidth="1"/>
    <col min="11" max="11" width="13.5703125" bestFit="1" customWidth="1"/>
    <col min="12" max="12" width="10.140625" bestFit="1" customWidth="1"/>
    <col min="13" max="13" width="11.7109375" customWidth="1"/>
    <col min="14" max="14" width="12.7109375" customWidth="1"/>
    <col min="15" max="15" width="10.140625" bestFit="1" customWidth="1"/>
  </cols>
  <sheetData>
    <row r="2" spans="1:18" thickBot="1" x14ac:dyDescent="0.35"/>
    <row r="3" spans="1:18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 t="s">
        <v>11</v>
      </c>
      <c r="H3" s="16" t="s">
        <v>33</v>
      </c>
    </row>
    <row r="4" spans="1:18" ht="18.75" x14ac:dyDescent="0.3">
      <c r="A4" s="7">
        <v>1</v>
      </c>
      <c r="B4" s="2" t="s">
        <v>12</v>
      </c>
      <c r="C4" s="8">
        <v>41730</v>
      </c>
      <c r="D4" s="2" t="s">
        <v>3</v>
      </c>
      <c r="E4" s="9">
        <f>MID(B4,2,LEN(B4)-2)*1</f>
        <v>1000</v>
      </c>
      <c r="F4" s="9">
        <v>250</v>
      </c>
      <c r="G4" s="10">
        <v>250000</v>
      </c>
      <c r="H4" s="14">
        <f>INT((DAY(C4)-1)/7)+1</f>
        <v>1</v>
      </c>
      <c r="L4" s="13" t="s">
        <v>32</v>
      </c>
      <c r="M4" s="13"/>
      <c r="N4" s="13"/>
      <c r="O4" s="13"/>
      <c r="P4" s="13"/>
      <c r="Q4" s="13"/>
      <c r="R4" s="13"/>
    </row>
    <row r="5" spans="1:18" x14ac:dyDescent="0.25">
      <c r="A5" s="7">
        <v>2</v>
      </c>
      <c r="B5" s="2" t="s">
        <v>13</v>
      </c>
      <c r="C5" s="8">
        <v>41731</v>
      </c>
      <c r="D5" s="2" t="s">
        <v>4</v>
      </c>
      <c r="E5" s="9">
        <f t="shared" ref="E5:E15" si="0">MID(B5,2,LEN(B5)-2)*1</f>
        <v>200</v>
      </c>
      <c r="F5" s="9">
        <v>48000</v>
      </c>
      <c r="G5" s="10">
        <v>9600000</v>
      </c>
      <c r="H5" s="14">
        <f t="shared" ref="H5:H15" si="1">INT((DAY(C5)-1)/7)+1</f>
        <v>1</v>
      </c>
      <c r="L5" s="2"/>
      <c r="M5" s="2" t="s">
        <v>34</v>
      </c>
      <c r="N5" s="2" t="s">
        <v>0</v>
      </c>
      <c r="P5" t="s">
        <v>36</v>
      </c>
      <c r="Q5" t="s">
        <v>36</v>
      </c>
    </row>
    <row r="6" spans="1:18" x14ac:dyDescent="0.25">
      <c r="A6" s="7">
        <v>3</v>
      </c>
      <c r="B6" s="2" t="s">
        <v>14</v>
      </c>
      <c r="C6" s="8">
        <v>41732</v>
      </c>
      <c r="D6" s="2" t="s">
        <v>1</v>
      </c>
      <c r="E6" s="9">
        <f t="shared" si="0"/>
        <v>20</v>
      </c>
      <c r="F6" s="9">
        <v>300000</v>
      </c>
      <c r="G6" s="10">
        <v>6000000</v>
      </c>
      <c r="H6" s="14">
        <f t="shared" si="1"/>
        <v>1</v>
      </c>
      <c r="L6" s="2" t="s">
        <v>24</v>
      </c>
      <c r="M6" s="21">
        <f t="shared" ref="M6:N9" si="2">DSUM($B$3:$H$15,$G$3,P5:P6)</f>
        <v>6000000</v>
      </c>
      <c r="N6" s="21">
        <f t="shared" si="2"/>
        <v>103000000</v>
      </c>
      <c r="P6" t="b">
        <f>AND(LEFT($B4,1)="C",H4=1)</f>
        <v>0</v>
      </c>
      <c r="Q6" t="b">
        <f>AND(LEFT($B4,1)="C",H4=2)</f>
        <v>0</v>
      </c>
    </row>
    <row r="7" spans="1:18" x14ac:dyDescent="0.25">
      <c r="A7" s="7">
        <v>4</v>
      </c>
      <c r="B7" s="2" t="s">
        <v>15</v>
      </c>
      <c r="C7" s="8">
        <v>41733</v>
      </c>
      <c r="D7" s="2" t="s">
        <v>3</v>
      </c>
      <c r="E7" s="9">
        <f t="shared" si="0"/>
        <v>3000</v>
      </c>
      <c r="F7" s="9">
        <v>250</v>
      </c>
      <c r="G7" s="10">
        <v>750000</v>
      </c>
      <c r="H7" s="14">
        <f t="shared" si="1"/>
        <v>1</v>
      </c>
      <c r="L7" s="2" t="s">
        <v>25</v>
      </c>
      <c r="M7" s="21">
        <f t="shared" si="2"/>
        <v>24000000</v>
      </c>
      <c r="N7" s="21">
        <f t="shared" si="2"/>
        <v>9000000</v>
      </c>
      <c r="O7" s="1"/>
      <c r="P7" t="b">
        <f>AND(LEFT($B4,1)="D",H4=1)</f>
        <v>0</v>
      </c>
      <c r="Q7" t="b">
        <f>AND(LEFT($B4,1)="D",H4=2)</f>
        <v>0</v>
      </c>
    </row>
    <row r="8" spans="1:18" x14ac:dyDescent="0.25">
      <c r="A8" s="7">
        <v>5</v>
      </c>
      <c r="B8" s="2" t="s">
        <v>16</v>
      </c>
      <c r="C8" s="8">
        <v>41733</v>
      </c>
      <c r="D8" s="2" t="s">
        <v>2</v>
      </c>
      <c r="E8" s="9">
        <f t="shared" si="0"/>
        <v>1200</v>
      </c>
      <c r="F8" s="9">
        <v>20000</v>
      </c>
      <c r="G8" s="10">
        <v>24000000</v>
      </c>
      <c r="H8" s="14">
        <f t="shared" si="1"/>
        <v>1</v>
      </c>
      <c r="L8" s="2" t="s">
        <v>26</v>
      </c>
      <c r="M8" s="21">
        <f t="shared" si="2"/>
        <v>1250000</v>
      </c>
      <c r="N8" s="21">
        <f t="shared" si="2"/>
        <v>0</v>
      </c>
      <c r="O8" s="1"/>
      <c r="P8" s="1" t="b">
        <f>AND(LEFT($B4,1)="G",H4=1)</f>
        <v>1</v>
      </c>
      <c r="Q8" t="b">
        <f>AND(LEFT($B4,1)="G",H4=2)</f>
        <v>0</v>
      </c>
    </row>
    <row r="9" spans="1:18" x14ac:dyDescent="0.25">
      <c r="A9" s="7">
        <v>6</v>
      </c>
      <c r="B9" s="2" t="s">
        <v>17</v>
      </c>
      <c r="C9" s="8">
        <v>41735</v>
      </c>
      <c r="D9" s="2" t="s">
        <v>4</v>
      </c>
      <c r="E9" s="9">
        <f t="shared" si="0"/>
        <v>300</v>
      </c>
      <c r="F9" s="9">
        <v>50000</v>
      </c>
      <c r="G9" s="10">
        <v>15000000</v>
      </c>
      <c r="H9" s="14">
        <f t="shared" si="1"/>
        <v>1</v>
      </c>
      <c r="L9" s="2" t="s">
        <v>27</v>
      </c>
      <c r="M9" s="21">
        <f t="shared" si="2"/>
        <v>24600000</v>
      </c>
      <c r="N9" s="21">
        <f t="shared" si="2"/>
        <v>225000000</v>
      </c>
      <c r="P9" s="1" t="b">
        <f>AND(LEFT($B4,1)="X",H4=1)</f>
        <v>0</v>
      </c>
      <c r="Q9" t="b">
        <f>AND(LEFT($B4,1)="X",H4=2)</f>
        <v>0</v>
      </c>
    </row>
    <row r="10" spans="1:18" x14ac:dyDescent="0.25">
      <c r="A10" s="7">
        <v>7</v>
      </c>
      <c r="B10" s="2" t="s">
        <v>18</v>
      </c>
      <c r="C10" s="8">
        <v>41736</v>
      </c>
      <c r="D10" s="2" t="s">
        <v>3</v>
      </c>
      <c r="E10" s="9">
        <f t="shared" si="0"/>
        <v>1000</v>
      </c>
      <c r="F10" s="9">
        <v>250</v>
      </c>
      <c r="G10" s="10">
        <v>250000</v>
      </c>
      <c r="H10" s="14">
        <f t="shared" si="1"/>
        <v>1</v>
      </c>
      <c r="K10" s="15"/>
      <c r="O10" s="1"/>
      <c r="P10" s="3"/>
    </row>
    <row r="11" spans="1:18" ht="18.75" x14ac:dyDescent="0.3">
      <c r="A11" s="7">
        <v>8</v>
      </c>
      <c r="B11" s="2" t="s">
        <v>19</v>
      </c>
      <c r="C11" s="8">
        <v>41737</v>
      </c>
      <c r="D11" s="2" t="s">
        <v>4</v>
      </c>
      <c r="E11" s="9">
        <f t="shared" si="0"/>
        <v>2500</v>
      </c>
      <c r="F11" s="9">
        <v>50000</v>
      </c>
      <c r="G11" s="10">
        <v>125000000</v>
      </c>
      <c r="H11" s="14">
        <f t="shared" si="1"/>
        <v>2</v>
      </c>
      <c r="L11" s="11" t="s">
        <v>28</v>
      </c>
      <c r="M11" s="1"/>
      <c r="N11" s="1"/>
      <c r="P11" s="1"/>
      <c r="Q11" s="1"/>
    </row>
    <row r="12" spans="1:18" x14ac:dyDescent="0.25">
      <c r="A12" s="7">
        <v>9</v>
      </c>
      <c r="B12" s="2" t="s">
        <v>20</v>
      </c>
      <c r="C12" s="8">
        <v>41738</v>
      </c>
      <c r="D12" s="2" t="s">
        <v>1</v>
      </c>
      <c r="E12" s="9">
        <f t="shared" si="0"/>
        <v>200</v>
      </c>
      <c r="F12" s="9">
        <v>290000</v>
      </c>
      <c r="G12" s="10">
        <v>58000000</v>
      </c>
      <c r="H12" s="14">
        <f t="shared" si="1"/>
        <v>2</v>
      </c>
      <c r="I12" s="18"/>
    </row>
    <row r="13" spans="1:18" x14ac:dyDescent="0.25">
      <c r="A13" s="7">
        <v>10</v>
      </c>
      <c r="B13" s="2" t="s">
        <v>21</v>
      </c>
      <c r="C13" s="8">
        <v>41738</v>
      </c>
      <c r="D13" s="2" t="s">
        <v>2</v>
      </c>
      <c r="E13" s="9">
        <f t="shared" si="0"/>
        <v>500</v>
      </c>
      <c r="F13" s="9">
        <v>18000</v>
      </c>
      <c r="G13" s="10">
        <v>9000000</v>
      </c>
      <c r="H13" s="14">
        <f t="shared" si="1"/>
        <v>2</v>
      </c>
    </row>
    <row r="14" spans="1:18" x14ac:dyDescent="0.25">
      <c r="A14" s="7">
        <v>11</v>
      </c>
      <c r="B14" s="2" t="s">
        <v>22</v>
      </c>
      <c r="C14" s="8">
        <v>41739</v>
      </c>
      <c r="D14" s="2" t="s">
        <v>1</v>
      </c>
      <c r="E14" s="9">
        <f t="shared" si="0"/>
        <v>150</v>
      </c>
      <c r="F14" s="9">
        <v>300000</v>
      </c>
      <c r="G14" s="10">
        <v>45000000</v>
      </c>
      <c r="H14" s="14">
        <f t="shared" si="1"/>
        <v>2</v>
      </c>
    </row>
    <row r="15" spans="1:18" x14ac:dyDescent="0.25">
      <c r="A15" s="7">
        <v>12</v>
      </c>
      <c r="B15" s="2" t="s">
        <v>23</v>
      </c>
      <c r="C15" s="8">
        <v>41741</v>
      </c>
      <c r="D15" s="2" t="s">
        <v>4</v>
      </c>
      <c r="E15" s="9">
        <f t="shared" si="0"/>
        <v>2000</v>
      </c>
      <c r="F15" s="9">
        <v>50000</v>
      </c>
      <c r="G15" s="10">
        <v>100000000</v>
      </c>
      <c r="H15" s="14">
        <f t="shared" si="1"/>
        <v>2</v>
      </c>
    </row>
    <row r="18" spans="2:11" ht="18" x14ac:dyDescent="0.35">
      <c r="C18" s="17"/>
      <c r="D18" s="17"/>
      <c r="E18" s="17"/>
      <c r="F18" s="17"/>
      <c r="G18" s="17"/>
      <c r="K18" s="1"/>
    </row>
    <row r="19" spans="2:11" ht="18" x14ac:dyDescent="0.35">
      <c r="B19" s="17"/>
      <c r="C19" s="17"/>
      <c r="D19" s="17"/>
      <c r="E19" s="17"/>
      <c r="F19" s="17"/>
      <c r="G19" s="17"/>
      <c r="K19" s="1"/>
    </row>
    <row r="20" spans="2:11" ht="18.75" x14ac:dyDescent="0.3">
      <c r="B20" s="19" t="s">
        <v>35</v>
      </c>
      <c r="C20" s="19"/>
      <c r="D20" s="19"/>
      <c r="E20" s="19"/>
      <c r="F20" s="19"/>
      <c r="G20" s="1"/>
      <c r="K20" s="1"/>
    </row>
    <row r="21" spans="2:11" x14ac:dyDescent="0.25">
      <c r="B21" s="20" t="s">
        <v>10</v>
      </c>
      <c r="C21" s="20"/>
      <c r="D21" s="20"/>
      <c r="E21" s="20"/>
      <c r="F21" s="20"/>
      <c r="G21" s="1"/>
    </row>
    <row r="22" spans="2:11" x14ac:dyDescent="0.25">
      <c r="B22" s="2" t="s">
        <v>29</v>
      </c>
      <c r="C22" s="2" t="s">
        <v>24</v>
      </c>
      <c r="D22" s="2" t="s">
        <v>25</v>
      </c>
      <c r="E22" s="2" t="s">
        <v>26</v>
      </c>
      <c r="F22" s="2" t="s">
        <v>27</v>
      </c>
      <c r="G22" s="1"/>
    </row>
    <row r="23" spans="2:11" x14ac:dyDescent="0.25">
      <c r="B23" s="2" t="s">
        <v>8</v>
      </c>
      <c r="C23" s="2" t="s">
        <v>1</v>
      </c>
      <c r="D23" s="2" t="s">
        <v>2</v>
      </c>
      <c r="E23" s="2" t="s">
        <v>3</v>
      </c>
      <c r="F23" s="2" t="s">
        <v>4</v>
      </c>
      <c r="G23" s="1"/>
    </row>
    <row r="24" spans="2:11" x14ac:dyDescent="0.25">
      <c r="B24" s="2" t="s">
        <v>30</v>
      </c>
      <c r="C24" s="2">
        <f t="array" ref="C24">SUM($F$4:$F$15*(RIGHT($B$4:$B$15,1)="K")*($D$4:$D$15=C$23))</f>
        <v>600000</v>
      </c>
      <c r="D24" s="2">
        <f t="array" ref="D24">SUM($F$4:$F$15*(RIGHT($B$4:$B$15,1)="K")*($D$4:$D$15=D$23))</f>
        <v>20000</v>
      </c>
      <c r="E24" s="2">
        <f t="array" ref="E24">SUM($F$4:$F$15*(RIGHT($B$4:$B$15,1)="K")*($D$4:$D$15=E$23))</f>
        <v>500</v>
      </c>
      <c r="F24" s="2">
        <f t="array" ref="F24">SUM($F$4:$F$15*(RIGHT($B$4:$B$15,1)="K")*($D$4:$D$15=F$23))</f>
        <v>150000</v>
      </c>
      <c r="G24" s="1"/>
    </row>
    <row r="25" spans="2:11" x14ac:dyDescent="0.25">
      <c r="B25" s="12" t="s">
        <v>31</v>
      </c>
      <c r="C25" s="2">
        <f t="array" ref="C25">SUM($F$4:$F$15*(RIGHT($B$4:$B$15,1)="C")*($D$4:$D$15=C$23))</f>
        <v>290000</v>
      </c>
      <c r="D25" s="2">
        <f t="array" ref="D25">SUM($F$4:$F$15*(RIGHT($B$4:$B$15,1)="C")*($D$4:$D$15=D$23))</f>
        <v>18000</v>
      </c>
      <c r="E25" s="2">
        <f t="array" ref="E25">SUM($F$4:$F$15*(RIGHT($B$4:$B$15,1)="C")*($D$4:$D$15=E$23))</f>
        <v>250</v>
      </c>
      <c r="F25" s="2">
        <f t="array" ref="F25">SUM($F$4:$F$15*(RIGHT($B$4:$B$15,1)="C")*($D$4:$D$15=F$23))</f>
        <v>48000</v>
      </c>
      <c r="G25" s="1"/>
    </row>
    <row r="26" spans="2:11" x14ac:dyDescent="0.25">
      <c r="G26" s="1"/>
    </row>
  </sheetData>
  <mergeCells count="2">
    <mergeCell ref="B20:F20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2021-04-21T15:57:15Z</dcterms:modified>
</cp:coreProperties>
</file>