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4F2CF8BF-8B44-4393-87B1-CE0DA421E0F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2" i="1" l="1"/>
  <c r="I41" i="1"/>
  <c r="J41" i="1" s="1"/>
  <c r="G41" i="1"/>
  <c r="F41" i="1"/>
  <c r="I40" i="1"/>
  <c r="J40" i="1" s="1"/>
  <c r="G40" i="1"/>
  <c r="F40" i="1"/>
  <c r="I39" i="1"/>
  <c r="J39" i="1" s="1"/>
  <c r="G39" i="1"/>
  <c r="F39" i="1"/>
  <c r="H38" i="1"/>
  <c r="J37" i="1"/>
  <c r="I37" i="1"/>
  <c r="G37" i="1"/>
  <c r="F37" i="1"/>
  <c r="H36" i="1"/>
  <c r="I35" i="1"/>
  <c r="J35" i="1" s="1"/>
  <c r="G35" i="1"/>
  <c r="F35" i="1"/>
  <c r="I34" i="1"/>
  <c r="J34" i="1" s="1"/>
  <c r="G34" i="1"/>
  <c r="F34" i="1"/>
  <c r="I33" i="1"/>
  <c r="J33" i="1" s="1"/>
  <c r="G33" i="1"/>
  <c r="F33" i="1"/>
  <c r="J32" i="1"/>
  <c r="I32" i="1"/>
  <c r="G32" i="1"/>
  <c r="F32" i="1"/>
  <c r="I31" i="1"/>
  <c r="J31" i="1" s="1"/>
  <c r="G31" i="1"/>
  <c r="F31" i="1"/>
  <c r="J30" i="1"/>
  <c r="I30" i="1"/>
  <c r="G30" i="1"/>
  <c r="F30" i="1"/>
  <c r="I29" i="1"/>
  <c r="J29" i="1" s="1"/>
  <c r="G29" i="1"/>
  <c r="F29" i="1"/>
  <c r="H28" i="1"/>
  <c r="I27" i="1"/>
  <c r="J27" i="1" s="1"/>
  <c r="G27" i="1"/>
  <c r="F27" i="1"/>
  <c r="I26" i="1"/>
  <c r="J26" i="1" s="1"/>
  <c r="G26" i="1"/>
  <c r="F26" i="1"/>
  <c r="H43" i="1" l="1"/>
  <c r="F8" i="1"/>
  <c r="G8" i="1"/>
  <c r="I8" i="1"/>
  <c r="J8" i="1" s="1"/>
  <c r="F7" i="1"/>
  <c r="G7" i="1"/>
  <c r="I7" i="1"/>
  <c r="J7" i="1" s="1"/>
  <c r="F13" i="1"/>
  <c r="G13" i="1"/>
  <c r="I13" i="1"/>
  <c r="J13" i="1" s="1"/>
  <c r="F9" i="1"/>
  <c r="G9" i="1"/>
  <c r="I9" i="1"/>
  <c r="J9" i="1" s="1"/>
  <c r="F11" i="1"/>
  <c r="G11" i="1"/>
  <c r="I11" i="1"/>
  <c r="J11" i="1" s="1"/>
  <c r="F10" i="1"/>
  <c r="G10" i="1"/>
  <c r="I10" i="1"/>
  <c r="J10" i="1" s="1"/>
  <c r="F12" i="1"/>
  <c r="G12" i="1"/>
  <c r="I12" i="1"/>
  <c r="J12" i="1" s="1"/>
  <c r="F6" i="1"/>
  <c r="G6" i="1"/>
  <c r="I6" i="1"/>
  <c r="J6" i="1" s="1"/>
  <c r="F5" i="1"/>
  <c r="G5" i="1"/>
  <c r="I5" i="1"/>
  <c r="J5" i="1" s="1"/>
  <c r="F14" i="1"/>
  <c r="G14" i="1"/>
  <c r="I14" i="1"/>
  <c r="J14" i="1" s="1"/>
  <c r="F16" i="1"/>
  <c r="G16" i="1"/>
  <c r="I16" i="1"/>
  <c r="J16" i="1" s="1"/>
  <c r="F17" i="1"/>
  <c r="G17" i="1"/>
  <c r="I17" i="1"/>
  <c r="J17" i="1" s="1"/>
  <c r="F15" i="1"/>
  <c r="G15" i="1"/>
  <c r="I15" i="1"/>
  <c r="J15" i="1" s="1"/>
</calcChain>
</file>

<file path=xl/sharedStrings.xml><?xml version="1.0" encoding="utf-8"?>
<sst xmlns="http://schemas.openxmlformats.org/spreadsheetml/2006/main" count="79" uniqueCount="22">
  <si>
    <t>BẢNG KÊ CHI TiẾT NHẬP/XuẤT HÀNG</t>
  </si>
  <si>
    <t>NHẬP/XuẤT</t>
  </si>
  <si>
    <t>SỐ CT</t>
  </si>
  <si>
    <t>NGÀY</t>
  </si>
  <si>
    <t>Mã MH</t>
  </si>
  <si>
    <t>KHÁCH HÀNG</t>
  </si>
  <si>
    <t>TÊN MẶT HÀNG</t>
  </si>
  <si>
    <t>NHÓM HÀNG</t>
  </si>
  <si>
    <t>SỐ LƯỢNG</t>
  </si>
  <si>
    <t>ĐƠN GIÁ</t>
  </si>
  <si>
    <t>THÀNH TiỀN</t>
  </si>
  <si>
    <t>N</t>
  </si>
  <si>
    <t>HD01</t>
  </si>
  <si>
    <t>X</t>
  </si>
  <si>
    <t>KB01</t>
  </si>
  <si>
    <t>MH01</t>
  </si>
  <si>
    <t>MH02</t>
  </si>
  <si>
    <t>Grand Count</t>
  </si>
  <si>
    <t>Key Board MSM Count</t>
  </si>
  <si>
    <t>HDD SG 500GB Count</t>
  </si>
  <si>
    <t>LG Monitor 14" Count</t>
  </si>
  <si>
    <t>Samsung Monitor 15"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</si>
</sst>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3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64" fontId="0" fillId="0" borderId="0" xfId="1" applyNumberFormat="1" applyFont="1" applyBorder="1"/>
    <xf numFmtId="0" fontId="3" fillId="0" borderId="0" xfId="0" applyFont="1" applyBorder="1"/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18</xdr:row>
      <xdr:rowOff>38100</xdr:rowOff>
    </xdr:from>
    <xdr:to>
      <xdr:col>9</xdr:col>
      <xdr:colOff>495300</xdr:colOff>
      <xdr:row>21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6750" y="11877675"/>
          <a:ext cx="676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dùng</a:t>
          </a:r>
          <a:r>
            <a:rPr lang="en-US" sz="1100" baseline="0"/>
            <a:t> subtotal đếm  số lần bán  của tùng mặt hàng trong nhóm hàng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VXINH/EXC/on%20exb1/bai%204/Bai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Ke"/>
      <sheetName val="BangGia"/>
    </sheetNames>
    <sheetDataSet>
      <sheetData sheetId="0" refreshError="1"/>
      <sheetData sheetId="1" refreshError="1">
        <row r="4">
          <cell r="D4" t="str">
            <v>HD01</v>
          </cell>
          <cell r="E4" t="str">
            <v>HDD SG 500GB</v>
          </cell>
          <cell r="F4" t="str">
            <v>Đĩa cứng</v>
          </cell>
          <cell r="G4">
            <v>1100000</v>
          </cell>
        </row>
        <row r="5">
          <cell r="D5" t="str">
            <v>KB01</v>
          </cell>
          <cell r="E5" t="str">
            <v>Key Board MSM</v>
          </cell>
          <cell r="F5" t="str">
            <v>Bàn phím</v>
          </cell>
          <cell r="G5">
            <v>130000</v>
          </cell>
        </row>
        <row r="6">
          <cell r="D6" t="str">
            <v>MH01</v>
          </cell>
          <cell r="E6" t="str">
            <v>Samsung Monitor 15"</v>
          </cell>
          <cell r="F6" t="str">
            <v>Màn hình</v>
          </cell>
          <cell r="G6">
            <v>1500000</v>
          </cell>
        </row>
        <row r="7">
          <cell r="D7" t="str">
            <v>MH02</v>
          </cell>
          <cell r="E7" t="str">
            <v>LG Monitor 14"</v>
          </cell>
          <cell r="F7" t="str">
            <v>Màn hình</v>
          </cell>
          <cell r="G7">
            <v>1400000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3"/>
  <sheetViews>
    <sheetView tabSelected="1" workbookViewId="0">
      <selection activeCell="J20" sqref="J20"/>
    </sheetView>
  </sheetViews>
  <sheetFormatPr defaultRowHeight="15" x14ac:dyDescent="0.25"/>
  <cols>
    <col min="3" max="3" width="14.42578125" customWidth="1"/>
    <col min="6" max="6" width="20" bestFit="1" customWidth="1"/>
    <col min="7" max="7" width="12.85546875" bestFit="1" customWidth="1"/>
    <col min="9" max="9" width="26.85546875" customWidth="1"/>
    <col min="10" max="10" width="16.7109375" customWidth="1"/>
  </cols>
  <sheetData>
    <row r="3" spans="1:10" x14ac:dyDescent="0.25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s="2" t="s">
        <v>13</v>
      </c>
      <c r="B5" s="3">
        <v>3</v>
      </c>
      <c r="C5" s="4">
        <v>40914</v>
      </c>
      <c r="D5" s="4" t="s">
        <v>14</v>
      </c>
      <c r="E5" s="3"/>
      <c r="F5" s="3" t="str">
        <f>VLOOKUP($D5,[1]BangGia!$D$4:$G$7,2,0)</f>
        <v>Key Board MSM</v>
      </c>
      <c r="G5" s="3" t="str">
        <f>VLOOKUP($D5,[1]BangGia!$D$4:$G$7,3,0)</f>
        <v>Bàn phím</v>
      </c>
      <c r="H5" s="3">
        <v>2</v>
      </c>
      <c r="I5" s="5">
        <f>VLOOKUP($D5,[1]BangGia!$D$4:$G$7,4,0)</f>
        <v>130000</v>
      </c>
      <c r="J5" s="5">
        <f>H5*I5</f>
        <v>260000</v>
      </c>
    </row>
    <row r="6" spans="1:10" x14ac:dyDescent="0.25">
      <c r="A6" s="2" t="s">
        <v>13</v>
      </c>
      <c r="B6" s="3">
        <v>2</v>
      </c>
      <c r="C6" s="4">
        <v>40914</v>
      </c>
      <c r="D6" s="4" t="s">
        <v>14</v>
      </c>
      <c r="E6" s="3"/>
      <c r="F6" s="3" t="str">
        <f>VLOOKUP($D6,[1]BangGia!$D$4:$G$7,2,0)</f>
        <v>Key Board MSM</v>
      </c>
      <c r="G6" s="3" t="str">
        <f>VLOOKUP($D6,[1]BangGia!$D$4:$G$7,3,0)</f>
        <v>Bàn phím</v>
      </c>
      <c r="H6" s="3">
        <v>4</v>
      </c>
      <c r="I6" s="5">
        <f>VLOOKUP($D6,[1]BangGia!$D$4:$G$7,4,0)</f>
        <v>130000</v>
      </c>
      <c r="J6" s="5">
        <f>H6*I6</f>
        <v>520000</v>
      </c>
    </row>
    <row r="7" spans="1:10" x14ac:dyDescent="0.25">
      <c r="A7" s="2" t="s">
        <v>11</v>
      </c>
      <c r="B7" s="3">
        <v>2</v>
      </c>
      <c r="C7" s="4">
        <v>40914</v>
      </c>
      <c r="D7" s="4" t="s">
        <v>12</v>
      </c>
      <c r="E7" s="3"/>
      <c r="F7" s="3" t="str">
        <f>VLOOKUP($D7,[1]BangGia!$D$4:$G$7,2,0)</f>
        <v>HDD SG 500GB</v>
      </c>
      <c r="G7" s="3" t="str">
        <f>VLOOKUP($D7,[1]BangGia!$D$4:$G$7,3,0)</f>
        <v>Đĩa cứng</v>
      </c>
      <c r="H7" s="3">
        <v>1</v>
      </c>
      <c r="I7" s="5">
        <f>VLOOKUP($D7,[1]BangGia!$D$4:$G$7,4,0)</f>
        <v>1100000</v>
      </c>
      <c r="J7" s="5">
        <f>H7*I7</f>
        <v>1100000</v>
      </c>
    </row>
    <row r="8" spans="1:10" x14ac:dyDescent="0.25">
      <c r="A8" s="2" t="s">
        <v>11</v>
      </c>
      <c r="B8" s="3">
        <v>1</v>
      </c>
      <c r="C8" s="4">
        <v>40911</v>
      </c>
      <c r="D8" s="4" t="s">
        <v>12</v>
      </c>
      <c r="E8" s="3"/>
      <c r="F8" s="3" t="str">
        <f>VLOOKUP($D8,[1]BangGia!$D$4:$G$7,2,0)</f>
        <v>HDD SG 500GB</v>
      </c>
      <c r="G8" s="3" t="str">
        <f>VLOOKUP($D8,[1]BangGia!$D$4:$G$7,3,0)</f>
        <v>Đĩa cứng</v>
      </c>
      <c r="H8" s="3">
        <v>2</v>
      </c>
      <c r="I8" s="5">
        <f>VLOOKUP($D8,[1]BangGia!$D$4:$G$7,4,0)</f>
        <v>1100000</v>
      </c>
      <c r="J8" s="5">
        <f>H8*I8</f>
        <v>2200000</v>
      </c>
    </row>
    <row r="9" spans="1:10" x14ac:dyDescent="0.25">
      <c r="A9" s="2" t="s">
        <v>11</v>
      </c>
      <c r="B9" s="3">
        <v>4</v>
      </c>
      <c r="C9" s="4">
        <v>40918</v>
      </c>
      <c r="D9" s="4" t="s">
        <v>12</v>
      </c>
      <c r="E9" s="3"/>
      <c r="F9" s="3" t="str">
        <f>VLOOKUP($D9,[1]BangGia!$D$4:$G$7,2,0)</f>
        <v>HDD SG 500GB</v>
      </c>
      <c r="G9" s="3" t="str">
        <f>VLOOKUP($D9,[1]BangGia!$D$4:$G$7,3,0)</f>
        <v>Đĩa cứng</v>
      </c>
      <c r="H9" s="3">
        <v>2</v>
      </c>
      <c r="I9" s="5">
        <f>VLOOKUP($D9,[1]BangGia!$D$4:$G$7,4,0)</f>
        <v>1100000</v>
      </c>
      <c r="J9" s="5">
        <f>H9*I9</f>
        <v>2200000</v>
      </c>
    </row>
    <row r="10" spans="1:10" x14ac:dyDescent="0.25">
      <c r="A10" s="2" t="s">
        <v>13</v>
      </c>
      <c r="B10" s="3">
        <v>5</v>
      </c>
      <c r="C10" s="4">
        <v>40918</v>
      </c>
      <c r="D10" s="4" t="s">
        <v>12</v>
      </c>
      <c r="E10" s="3"/>
      <c r="F10" s="3" t="str">
        <f>VLOOKUP($D10,[1]BangGia!$D$4:$G$7,2,0)</f>
        <v>HDD SG 500GB</v>
      </c>
      <c r="G10" s="3" t="str">
        <f>VLOOKUP($D10,[1]BangGia!$D$4:$G$7,3,0)</f>
        <v>Đĩa cứng</v>
      </c>
      <c r="H10" s="3">
        <v>2</v>
      </c>
      <c r="I10" s="5">
        <f>VLOOKUP($D10,[1]BangGia!$D$4:$G$7,4,0)</f>
        <v>1100000</v>
      </c>
      <c r="J10" s="5">
        <f>H10*I10</f>
        <v>2200000</v>
      </c>
    </row>
    <row r="11" spans="1:10" x14ac:dyDescent="0.25">
      <c r="A11" s="2" t="s">
        <v>11</v>
      </c>
      <c r="B11" s="3">
        <v>5</v>
      </c>
      <c r="C11" s="4">
        <v>40918</v>
      </c>
      <c r="D11" s="4" t="s">
        <v>12</v>
      </c>
      <c r="E11" s="3"/>
      <c r="F11" s="3" t="str">
        <f>VLOOKUP($D11,[1]BangGia!$D$4:$G$7,2,0)</f>
        <v>HDD SG 500GB</v>
      </c>
      <c r="G11" s="3" t="str">
        <f>VLOOKUP($D11,[1]BangGia!$D$4:$G$7,3,0)</f>
        <v>Đĩa cứng</v>
      </c>
      <c r="H11" s="3">
        <v>3</v>
      </c>
      <c r="I11" s="5">
        <f>VLOOKUP($D11,[1]BangGia!$D$4:$G$7,4,0)</f>
        <v>1100000</v>
      </c>
      <c r="J11" s="5">
        <f>H11*I11</f>
        <v>3300000</v>
      </c>
    </row>
    <row r="12" spans="1:10" x14ac:dyDescent="0.25">
      <c r="A12" s="2" t="s">
        <v>13</v>
      </c>
      <c r="B12" s="3">
        <v>6</v>
      </c>
      <c r="C12" s="4">
        <v>40918</v>
      </c>
      <c r="D12" s="4" t="s">
        <v>12</v>
      </c>
      <c r="E12" s="3"/>
      <c r="F12" s="3" t="str">
        <f>VLOOKUP($D12,[1]BangGia!$D$4:$G$7,2,0)</f>
        <v>HDD SG 500GB</v>
      </c>
      <c r="G12" s="3" t="str">
        <f>VLOOKUP($D12,[1]BangGia!$D$4:$G$7,3,0)</f>
        <v>Đĩa cứng</v>
      </c>
      <c r="H12" s="3">
        <v>5</v>
      </c>
      <c r="I12" s="5">
        <f>VLOOKUP($D12,[1]BangGia!$D$4:$G$7,4,0)</f>
        <v>1100000</v>
      </c>
      <c r="J12" s="5">
        <f>H12*I12</f>
        <v>5500000</v>
      </c>
    </row>
    <row r="13" spans="1:10" x14ac:dyDescent="0.25">
      <c r="A13" s="2" t="s">
        <v>13</v>
      </c>
      <c r="B13" s="3">
        <v>1</v>
      </c>
      <c r="C13" s="4">
        <v>40914</v>
      </c>
      <c r="D13" s="4" t="s">
        <v>12</v>
      </c>
      <c r="E13" s="3"/>
      <c r="F13" s="3" t="str">
        <f>VLOOKUP($D13,[1]BangGia!$D$4:$G$7,2,0)</f>
        <v>HDD SG 500GB</v>
      </c>
      <c r="G13" s="3" t="str">
        <f>VLOOKUP($D13,[1]BangGia!$D$4:$G$7,3,0)</f>
        <v>Đĩa cứng</v>
      </c>
      <c r="H13" s="3">
        <v>100</v>
      </c>
      <c r="I13" s="5">
        <f>VLOOKUP($D13,[1]BangGia!$D$4:$G$7,4,0)</f>
        <v>1100000</v>
      </c>
      <c r="J13" s="5">
        <f>H13*I13</f>
        <v>110000000</v>
      </c>
    </row>
    <row r="14" spans="1:10" x14ac:dyDescent="0.25">
      <c r="A14" s="2" t="s">
        <v>13</v>
      </c>
      <c r="B14" s="3">
        <v>8</v>
      </c>
      <c r="C14" s="4">
        <v>40928</v>
      </c>
      <c r="D14" s="4" t="s">
        <v>16</v>
      </c>
      <c r="E14" s="3"/>
      <c r="F14" s="3" t="str">
        <f>VLOOKUP($D14,[1]BangGia!$D$4:$G$7,2,0)</f>
        <v>LG Monitor 14"</v>
      </c>
      <c r="G14" s="3" t="str">
        <f>VLOOKUP($D14,[1]BangGia!$D$4:$G$7,3,0)</f>
        <v>Màn hình</v>
      </c>
      <c r="H14" s="3">
        <v>1</v>
      </c>
      <c r="I14" s="5">
        <f>VLOOKUP($D14,[1]BangGia!$D$4:$G$7,4,0)</f>
        <v>1400000</v>
      </c>
      <c r="J14" s="5">
        <f>H14*I14</f>
        <v>1400000</v>
      </c>
    </row>
    <row r="15" spans="1:10" x14ac:dyDescent="0.25">
      <c r="A15" s="2" t="s">
        <v>13</v>
      </c>
      <c r="B15" s="3">
        <v>7</v>
      </c>
      <c r="C15" s="4">
        <v>40928</v>
      </c>
      <c r="D15" s="4" t="s">
        <v>15</v>
      </c>
      <c r="E15" s="3"/>
      <c r="F15" s="3" t="str">
        <f>VLOOKUP($D15,[1]BangGia!$D$4:$G$7,2,0)</f>
        <v>Samsung Monitor 15"</v>
      </c>
      <c r="G15" s="3" t="str">
        <f>VLOOKUP($D15,[1]BangGia!$D$4:$G$7,3,0)</f>
        <v>Màn hình</v>
      </c>
      <c r="H15" s="3">
        <v>4</v>
      </c>
      <c r="I15" s="5">
        <f>VLOOKUP($D15,[1]BangGia!$D$4:$G$7,4,0)</f>
        <v>1500000</v>
      </c>
      <c r="J15" s="5">
        <f>H15*I15</f>
        <v>6000000</v>
      </c>
    </row>
    <row r="16" spans="1:10" x14ac:dyDescent="0.25">
      <c r="A16" s="2" t="s">
        <v>11</v>
      </c>
      <c r="B16" s="3">
        <v>7</v>
      </c>
      <c r="C16" s="4">
        <v>40928</v>
      </c>
      <c r="D16" s="4" t="s">
        <v>15</v>
      </c>
      <c r="E16" s="3"/>
      <c r="F16" s="3" t="str">
        <f>VLOOKUP($D16,[1]BangGia!$D$4:$G$7,2,0)</f>
        <v>Samsung Monitor 15"</v>
      </c>
      <c r="G16" s="3" t="str">
        <f>VLOOKUP($D16,[1]BangGia!$D$4:$G$7,3,0)</f>
        <v>Màn hình</v>
      </c>
      <c r="H16" s="3">
        <v>10</v>
      </c>
      <c r="I16" s="5">
        <f>VLOOKUP($D16,[1]BangGia!$D$4:$G$7,4,0)</f>
        <v>1500000</v>
      </c>
      <c r="J16" s="5">
        <f>H16*I16</f>
        <v>15000000</v>
      </c>
    </row>
    <row r="17" spans="1:10" x14ac:dyDescent="0.25">
      <c r="A17" s="2" t="s">
        <v>11</v>
      </c>
      <c r="B17" s="3">
        <v>6</v>
      </c>
      <c r="C17" s="4">
        <v>40928</v>
      </c>
      <c r="D17" s="4" t="s">
        <v>15</v>
      </c>
      <c r="E17" s="3"/>
      <c r="F17" s="3" t="str">
        <f>VLOOKUP($D17,[1]BangGia!$D$4:$G$7,2,0)</f>
        <v>Samsung Monitor 15"</v>
      </c>
      <c r="G17" s="3" t="str">
        <f>VLOOKUP($D17,[1]BangGia!$D$4:$G$7,3,0)</f>
        <v>Màn hình</v>
      </c>
      <c r="H17" s="3">
        <v>10</v>
      </c>
      <c r="I17" s="5">
        <f>VLOOKUP($D17,[1]BangGia!$D$4:$G$7,4,0)</f>
        <v>1500000</v>
      </c>
      <c r="J17" s="5">
        <f>H17*I17</f>
        <v>15000000</v>
      </c>
    </row>
    <row r="24" spans="1:10" x14ac:dyDescent="0.25">
      <c r="A24" s="12" t="s">
        <v>0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</row>
    <row r="26" spans="1:10" x14ac:dyDescent="0.25">
      <c r="A26" s="2" t="s">
        <v>13</v>
      </c>
      <c r="B26" s="3">
        <v>3</v>
      </c>
      <c r="C26" s="4">
        <v>40914</v>
      </c>
      <c r="D26" s="4" t="s">
        <v>14</v>
      </c>
      <c r="E26" s="3"/>
      <c r="F26" s="3" t="str">
        <f>VLOOKUP($D26,[1]BangGia!$D$4:$G$7,2,0)</f>
        <v>Key Board MSM</v>
      </c>
      <c r="G26" s="3" t="str">
        <f>VLOOKUP($D26,[1]BangGia!$D$4:$G$7,3,0)</f>
        <v>Bàn phím</v>
      </c>
      <c r="H26" s="3">
        <v>2</v>
      </c>
      <c r="I26" s="5">
        <f>VLOOKUP($D26,[1]BangGia!$D$4:$G$7,4,0)</f>
        <v>130000</v>
      </c>
      <c r="J26" s="5">
        <f>H26*I26</f>
        <v>260000</v>
      </c>
    </row>
    <row r="27" spans="1:10" x14ac:dyDescent="0.25">
      <c r="A27" s="2" t="s">
        <v>13</v>
      </c>
      <c r="B27" s="3">
        <v>2</v>
      </c>
      <c r="C27" s="4">
        <v>40914</v>
      </c>
      <c r="D27" s="4" t="s">
        <v>14</v>
      </c>
      <c r="E27" s="3"/>
      <c r="F27" s="3" t="str">
        <f>VLOOKUP($D27,[1]BangGia!$D$4:$G$7,2,0)</f>
        <v>Key Board MSM</v>
      </c>
      <c r="G27" s="3" t="str">
        <f>VLOOKUP($D27,[1]BangGia!$D$4:$G$7,3,0)</f>
        <v>Bàn phím</v>
      </c>
      <c r="H27" s="3">
        <v>4</v>
      </c>
      <c r="I27" s="5">
        <f>VLOOKUP($D27,[1]BangGia!$D$4:$G$7,4,0)</f>
        <v>130000</v>
      </c>
      <c r="J27" s="5">
        <f>H27*I27</f>
        <v>520000</v>
      </c>
    </row>
    <row r="28" spans="1:10" x14ac:dyDescent="0.25">
      <c r="A28" s="2"/>
      <c r="B28" s="3"/>
      <c r="C28" s="4"/>
      <c r="D28" s="4"/>
      <c r="E28" s="3"/>
      <c r="F28" s="6" t="s">
        <v>18</v>
      </c>
      <c r="G28" s="3"/>
      <c r="H28" s="3">
        <f>SUBTOTAL(3,H26:H27)</f>
        <v>2</v>
      </c>
      <c r="I28" s="5"/>
      <c r="J28" s="5"/>
    </row>
    <row r="29" spans="1:10" x14ac:dyDescent="0.25">
      <c r="A29" s="2" t="s">
        <v>11</v>
      </c>
      <c r="B29" s="3">
        <v>2</v>
      </c>
      <c r="C29" s="4">
        <v>40914</v>
      </c>
      <c r="D29" s="4" t="s">
        <v>12</v>
      </c>
      <c r="E29" s="3"/>
      <c r="F29" s="3" t="str">
        <f>VLOOKUP($D29,[1]BangGia!$D$4:$G$7,2,0)</f>
        <v>HDD SG 500GB</v>
      </c>
      <c r="G29" s="3" t="str">
        <f>VLOOKUP($D29,[1]BangGia!$D$4:$G$7,3,0)</f>
        <v>Đĩa cứng</v>
      </c>
      <c r="H29" s="3">
        <v>1</v>
      </c>
      <c r="I29" s="5">
        <f>VLOOKUP($D29,[1]BangGia!$D$4:$G$7,4,0)</f>
        <v>1100000</v>
      </c>
      <c r="J29" s="5">
        <f t="shared" ref="J29:J35" si="0">H29*I29</f>
        <v>1100000</v>
      </c>
    </row>
    <row r="30" spans="1:10" x14ac:dyDescent="0.25">
      <c r="A30" s="2" t="s">
        <v>11</v>
      </c>
      <c r="B30" s="3">
        <v>1</v>
      </c>
      <c r="C30" s="4">
        <v>40911</v>
      </c>
      <c r="D30" s="4" t="s">
        <v>12</v>
      </c>
      <c r="E30" s="3"/>
      <c r="F30" s="3" t="str">
        <f>VLOOKUP($D30,[1]BangGia!$D$4:$G$7,2,0)</f>
        <v>HDD SG 500GB</v>
      </c>
      <c r="G30" s="3" t="str">
        <f>VLOOKUP($D30,[1]BangGia!$D$4:$G$7,3,0)</f>
        <v>Đĩa cứng</v>
      </c>
      <c r="H30" s="3">
        <v>2</v>
      </c>
      <c r="I30" s="5">
        <f>VLOOKUP($D30,[1]BangGia!$D$4:$G$7,4,0)</f>
        <v>1100000</v>
      </c>
      <c r="J30" s="5">
        <f t="shared" si="0"/>
        <v>2200000</v>
      </c>
    </row>
    <row r="31" spans="1:10" x14ac:dyDescent="0.25">
      <c r="A31" s="2" t="s">
        <v>11</v>
      </c>
      <c r="B31" s="3">
        <v>4</v>
      </c>
      <c r="C31" s="4">
        <v>40918</v>
      </c>
      <c r="D31" s="4" t="s">
        <v>12</v>
      </c>
      <c r="E31" s="3"/>
      <c r="F31" s="3" t="str">
        <f>VLOOKUP($D31,[1]BangGia!$D$4:$G$7,2,0)</f>
        <v>HDD SG 500GB</v>
      </c>
      <c r="G31" s="3" t="str">
        <f>VLOOKUP($D31,[1]BangGia!$D$4:$G$7,3,0)</f>
        <v>Đĩa cứng</v>
      </c>
      <c r="H31" s="3">
        <v>2</v>
      </c>
      <c r="I31" s="5">
        <f>VLOOKUP($D31,[1]BangGia!$D$4:$G$7,4,0)</f>
        <v>1100000</v>
      </c>
      <c r="J31" s="5">
        <f t="shared" si="0"/>
        <v>2200000</v>
      </c>
    </row>
    <row r="32" spans="1:10" x14ac:dyDescent="0.25">
      <c r="A32" s="2" t="s">
        <v>13</v>
      </c>
      <c r="B32" s="3">
        <v>5</v>
      </c>
      <c r="C32" s="4">
        <v>40918</v>
      </c>
      <c r="D32" s="4" t="s">
        <v>12</v>
      </c>
      <c r="E32" s="3"/>
      <c r="F32" s="3" t="str">
        <f>VLOOKUP($D32,[1]BangGia!$D$4:$G$7,2,0)</f>
        <v>HDD SG 500GB</v>
      </c>
      <c r="G32" s="3" t="str">
        <f>VLOOKUP($D32,[1]BangGia!$D$4:$G$7,3,0)</f>
        <v>Đĩa cứng</v>
      </c>
      <c r="H32" s="3">
        <v>2</v>
      </c>
      <c r="I32" s="5">
        <f>VLOOKUP($D32,[1]BangGia!$D$4:$G$7,4,0)</f>
        <v>1100000</v>
      </c>
      <c r="J32" s="5">
        <f t="shared" si="0"/>
        <v>2200000</v>
      </c>
    </row>
    <row r="33" spans="1:10" x14ac:dyDescent="0.25">
      <c r="A33" s="2" t="s">
        <v>11</v>
      </c>
      <c r="B33" s="3">
        <v>5</v>
      </c>
      <c r="C33" s="4">
        <v>40918</v>
      </c>
      <c r="D33" s="4" t="s">
        <v>12</v>
      </c>
      <c r="E33" s="3"/>
      <c r="F33" s="3" t="str">
        <f>VLOOKUP($D33,[1]BangGia!$D$4:$G$7,2,0)</f>
        <v>HDD SG 500GB</v>
      </c>
      <c r="G33" s="3" t="str">
        <f>VLOOKUP($D33,[1]BangGia!$D$4:$G$7,3,0)</f>
        <v>Đĩa cứng</v>
      </c>
      <c r="H33" s="3">
        <v>3</v>
      </c>
      <c r="I33" s="5">
        <f>VLOOKUP($D33,[1]BangGia!$D$4:$G$7,4,0)</f>
        <v>1100000</v>
      </c>
      <c r="J33" s="5">
        <f t="shared" si="0"/>
        <v>3300000</v>
      </c>
    </row>
    <row r="34" spans="1:10" x14ac:dyDescent="0.25">
      <c r="A34" s="2" t="s">
        <v>13</v>
      </c>
      <c r="B34" s="3">
        <v>6</v>
      </c>
      <c r="C34" s="4">
        <v>40918</v>
      </c>
      <c r="D34" s="4" t="s">
        <v>12</v>
      </c>
      <c r="E34" s="3"/>
      <c r="F34" s="3" t="str">
        <f>VLOOKUP($D34,[1]BangGia!$D$4:$G$7,2,0)</f>
        <v>HDD SG 500GB</v>
      </c>
      <c r="G34" s="3" t="str">
        <f>VLOOKUP($D34,[1]BangGia!$D$4:$G$7,3,0)</f>
        <v>Đĩa cứng</v>
      </c>
      <c r="H34" s="3">
        <v>5</v>
      </c>
      <c r="I34" s="5">
        <f>VLOOKUP($D34,[1]BangGia!$D$4:$G$7,4,0)</f>
        <v>1100000</v>
      </c>
      <c r="J34" s="5">
        <f t="shared" si="0"/>
        <v>5500000</v>
      </c>
    </row>
    <row r="35" spans="1:10" x14ac:dyDescent="0.25">
      <c r="A35" s="2" t="s">
        <v>13</v>
      </c>
      <c r="B35" s="3">
        <v>1</v>
      </c>
      <c r="C35" s="4">
        <v>40914</v>
      </c>
      <c r="D35" s="4" t="s">
        <v>12</v>
      </c>
      <c r="E35" s="3"/>
      <c r="F35" s="3" t="str">
        <f>VLOOKUP($D35,[1]BangGia!$D$4:$G$7,2,0)</f>
        <v>HDD SG 500GB</v>
      </c>
      <c r="G35" s="3" t="str">
        <f>VLOOKUP($D35,[1]BangGia!$D$4:$G$7,3,0)</f>
        <v>Đĩa cứng</v>
      </c>
      <c r="H35" s="3">
        <v>100</v>
      </c>
      <c r="I35" s="5">
        <f>VLOOKUP($D35,[1]BangGia!$D$4:$G$7,4,0)</f>
        <v>1100000</v>
      </c>
      <c r="J35" s="5">
        <f t="shared" si="0"/>
        <v>110000000</v>
      </c>
    </row>
    <row r="36" spans="1:10" x14ac:dyDescent="0.25">
      <c r="A36" s="2"/>
      <c r="B36" s="3"/>
      <c r="C36" s="4"/>
      <c r="D36" s="4"/>
      <c r="E36" s="3"/>
      <c r="F36" s="6" t="s">
        <v>19</v>
      </c>
      <c r="G36" s="3"/>
      <c r="H36" s="3">
        <f>SUBTOTAL(3,H29:H35)</f>
        <v>7</v>
      </c>
      <c r="I36" s="5"/>
      <c r="J36" s="5"/>
    </row>
    <row r="37" spans="1:10" x14ac:dyDescent="0.25">
      <c r="A37" s="2" t="s">
        <v>13</v>
      </c>
      <c r="B37" s="3">
        <v>8</v>
      </c>
      <c r="C37" s="4">
        <v>40928</v>
      </c>
      <c r="D37" s="4" t="s">
        <v>16</v>
      </c>
      <c r="E37" s="3"/>
      <c r="F37" s="3" t="str">
        <f>VLOOKUP($D37,[1]BangGia!$D$4:$G$7,2,0)</f>
        <v>LG Monitor 14"</v>
      </c>
      <c r="G37" s="3" t="str">
        <f>VLOOKUP($D37,[1]BangGia!$D$4:$G$7,3,0)</f>
        <v>Màn hình</v>
      </c>
      <c r="H37" s="3">
        <v>1</v>
      </c>
      <c r="I37" s="5">
        <f>VLOOKUP($D37,[1]BangGia!$D$4:$G$7,4,0)</f>
        <v>1400000</v>
      </c>
      <c r="J37" s="5">
        <f>H37*I37</f>
        <v>1400000</v>
      </c>
    </row>
    <row r="38" spans="1:10" x14ac:dyDescent="0.25">
      <c r="A38" s="2"/>
      <c r="B38" s="3"/>
      <c r="C38" s="4"/>
      <c r="D38" s="4"/>
      <c r="E38" s="3"/>
      <c r="F38" s="6" t="s">
        <v>20</v>
      </c>
      <c r="G38" s="3"/>
      <c r="H38" s="3">
        <f>SUBTOTAL(3,H37:H37)</f>
        <v>1</v>
      </c>
      <c r="I38" s="5"/>
      <c r="J38" s="5"/>
    </row>
    <row r="39" spans="1:10" x14ac:dyDescent="0.25">
      <c r="A39" s="2" t="s">
        <v>13</v>
      </c>
      <c r="B39" s="3">
        <v>7</v>
      </c>
      <c r="C39" s="4">
        <v>40928</v>
      </c>
      <c r="D39" s="4" t="s">
        <v>15</v>
      </c>
      <c r="E39" s="3"/>
      <c r="F39" s="3" t="str">
        <f>VLOOKUP($D39,[1]BangGia!$D$4:$G$7,2,0)</f>
        <v>Samsung Monitor 15"</v>
      </c>
      <c r="G39" s="3" t="str">
        <f>VLOOKUP($D39,[1]BangGia!$D$4:$G$7,3,0)</f>
        <v>Màn hình</v>
      </c>
      <c r="H39" s="3">
        <v>4</v>
      </c>
      <c r="I39" s="5">
        <f>VLOOKUP($D39,[1]BangGia!$D$4:$G$7,4,0)</f>
        <v>1500000</v>
      </c>
      <c r="J39" s="5">
        <f>H39*I39</f>
        <v>6000000</v>
      </c>
    </row>
    <row r="40" spans="1:10" x14ac:dyDescent="0.25">
      <c r="A40" s="2" t="s">
        <v>11</v>
      </c>
      <c r="B40" s="3">
        <v>7</v>
      </c>
      <c r="C40" s="4">
        <v>40928</v>
      </c>
      <c r="D40" s="4" t="s">
        <v>15</v>
      </c>
      <c r="E40" s="3"/>
      <c r="F40" s="3" t="str">
        <f>VLOOKUP($D40,[1]BangGia!$D$4:$G$7,2,0)</f>
        <v>Samsung Monitor 15"</v>
      </c>
      <c r="G40" s="3" t="str">
        <f>VLOOKUP($D40,[1]BangGia!$D$4:$G$7,3,0)</f>
        <v>Màn hình</v>
      </c>
      <c r="H40" s="3">
        <v>10</v>
      </c>
      <c r="I40" s="5">
        <f>VLOOKUP($D40,[1]BangGia!$D$4:$G$7,4,0)</f>
        <v>1500000</v>
      </c>
      <c r="J40" s="5">
        <f>H40*I40</f>
        <v>15000000</v>
      </c>
    </row>
    <row r="41" spans="1:10" x14ac:dyDescent="0.25">
      <c r="A41" s="2" t="s">
        <v>11</v>
      </c>
      <c r="B41" s="3">
        <v>6</v>
      </c>
      <c r="C41" s="4">
        <v>40928</v>
      </c>
      <c r="D41" s="4" t="s">
        <v>15</v>
      </c>
      <c r="E41" s="3"/>
      <c r="F41" s="3" t="str">
        <f>VLOOKUP($D41,[1]BangGia!$D$4:$G$7,2,0)</f>
        <v>Samsung Monitor 15"</v>
      </c>
      <c r="G41" s="3" t="str">
        <f>VLOOKUP($D41,[1]BangGia!$D$4:$G$7,3,0)</f>
        <v>Màn hình</v>
      </c>
      <c r="H41" s="3">
        <v>10</v>
      </c>
      <c r="I41" s="5">
        <f>VLOOKUP($D41,[1]BangGia!$D$4:$G$7,4,0)</f>
        <v>1500000</v>
      </c>
      <c r="J41" s="5">
        <f>H41*I41</f>
        <v>15000000</v>
      </c>
    </row>
    <row r="42" spans="1:10" x14ac:dyDescent="0.25">
      <c r="A42" s="7"/>
      <c r="B42" s="8"/>
      <c r="C42" s="9"/>
      <c r="D42" s="9"/>
      <c r="E42" s="8"/>
      <c r="F42" s="11" t="s">
        <v>21</v>
      </c>
      <c r="G42" s="8"/>
      <c r="H42" s="8">
        <f>SUBTOTAL(3,H39:H41)</f>
        <v>3</v>
      </c>
      <c r="I42" s="10"/>
      <c r="J42" s="10"/>
    </row>
    <row r="43" spans="1:10" x14ac:dyDescent="0.25">
      <c r="A43" s="7"/>
      <c r="B43" s="8"/>
      <c r="C43" s="9"/>
      <c r="D43" s="9"/>
      <c r="E43" s="8"/>
      <c r="F43" s="11" t="s">
        <v>17</v>
      </c>
      <c r="G43" s="8"/>
      <c r="H43" s="8">
        <f>SUBTOTAL(3,H26:H41)</f>
        <v>13</v>
      </c>
      <c r="I43" s="10"/>
      <c r="J43" s="10"/>
    </row>
  </sheetData>
  <mergeCells count="2">
    <mergeCell ref="A3:J3"/>
    <mergeCell ref="A24:J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2021-04-21T17:44:44Z</dcterms:modified>
</cp:coreProperties>
</file>