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Tin B New\Tin B New\1 Tin B Cơ Bản\Buổi 3\"/>
    </mc:Choice>
  </mc:AlternateContent>
  <xr:revisionPtr revIDLastSave="0" documentId="13_ncr:1_{6288A550-3870-4235-B0FC-FC8CE7A2F5C2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1" sheetId="8" r:id="rId1"/>
    <sheet name="2" sheetId="2" r:id="rId2"/>
    <sheet name="3" sheetId="13" r:id="rId3"/>
    <sheet name="4" sheetId="14" r:id="rId4"/>
    <sheet name="5" sheetId="15" r:id="rId5"/>
    <sheet name="6" sheetId="17" r:id="rId6"/>
  </sheets>
  <definedNames>
    <definedName name="_xlnm._FilterDatabase" localSheetId="5" hidden="1">'6'!$C$2:$G$20</definedName>
    <definedName name="_xlnm.Criteria" localSheetId="5">'6'!$M$6:$M$7</definedName>
    <definedName name="_xlnm.Extract" localSheetId="5">'6'!$N$10:$R$10</definedName>
  </definedNames>
  <calcPr calcId="191029"/>
  <pivotCaches>
    <pivotCache cacheId="6" r:id="rId7"/>
    <pivotCache cacheId="12" r:id="rId8"/>
    <pivotCache cacheId="18" r:id="rId9"/>
    <pivotCache cacheId="22" r:id="rId10"/>
    <pivotCache cacheId="26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" i="17" l="1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5" i="15"/>
  <c r="G4" i="14"/>
  <c r="G5" i="14"/>
  <c r="G6" i="14"/>
  <c r="G7" i="14"/>
  <c r="G8" i="14"/>
  <c r="G9" i="14"/>
  <c r="G10" i="14"/>
  <c r="G11" i="14"/>
  <c r="G12" i="14"/>
  <c r="G13" i="14"/>
  <c r="G14" i="14"/>
  <c r="G3" i="14"/>
  <c r="F14" i="14"/>
  <c r="F13" i="14"/>
  <c r="F12" i="14"/>
  <c r="F11" i="14"/>
  <c r="F10" i="14"/>
  <c r="F9" i="14"/>
  <c r="F8" i="14"/>
  <c r="F7" i="14"/>
  <c r="F6" i="14"/>
  <c r="F5" i="14"/>
  <c r="F4" i="14"/>
  <c r="F3" i="14"/>
  <c r="E14" i="13"/>
  <c r="E13" i="13"/>
  <c r="E12" i="13"/>
  <c r="E11" i="13"/>
  <c r="E10" i="13"/>
  <c r="E9" i="13"/>
  <c r="E8" i="13"/>
  <c r="E7" i="13"/>
  <c r="E6" i="13"/>
  <c r="E5" i="13"/>
  <c r="E4" i="13"/>
  <c r="E3" i="13"/>
  <c r="I3" i="8" l="1" a="1"/>
  <c r="I8" i="8" s="1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11" i="8" l="1"/>
  <c r="I6" i="8"/>
  <c r="I10" i="8"/>
  <c r="I7" i="8"/>
  <c r="I5" i="8"/>
  <c r="I9" i="8"/>
  <c r="I3" i="8"/>
  <c r="I4" i="8"/>
</calcChain>
</file>

<file path=xl/sharedStrings.xml><?xml version="1.0" encoding="utf-8"?>
<sst xmlns="http://schemas.openxmlformats.org/spreadsheetml/2006/main" count="768" uniqueCount="153">
  <si>
    <t>BẢNG KÊ BÁN HÀNG</t>
  </si>
  <si>
    <t>STT</t>
  </si>
  <si>
    <t>MẶT HÀNG</t>
  </si>
  <si>
    <t>NHÓM HÀNG</t>
  </si>
  <si>
    <t>ĐƠN VỊ TÍNH</t>
  </si>
  <si>
    <t>SỐ LƯỢNG</t>
  </si>
  <si>
    <t>ĐƠN GIÁ</t>
  </si>
  <si>
    <t>THÀNH TIỀN</t>
  </si>
  <si>
    <t>Super Dream</t>
  </si>
  <si>
    <t>Xe máy</t>
  </si>
  <si>
    <t>Chiếc</t>
  </si>
  <si>
    <t>TV Samsung</t>
  </si>
  <si>
    <t>TV</t>
  </si>
  <si>
    <t>Cái</t>
  </si>
  <si>
    <t>Lead</t>
  </si>
  <si>
    <t>Ngày</t>
  </si>
  <si>
    <t>Số HĐ</t>
  </si>
  <si>
    <t>BẢNG KÊ CHI TiẾT NHẬP/XuẤT HÀNG</t>
  </si>
  <si>
    <t>NHẬP/XuẤT</t>
  </si>
  <si>
    <t>SỐ CT</t>
  </si>
  <si>
    <t>NGÀY</t>
  </si>
  <si>
    <t>KHÁCH HÀNG</t>
  </si>
  <si>
    <t>LoẠI HÀNG</t>
  </si>
  <si>
    <t>THÀNH TiỀN</t>
  </si>
  <si>
    <t>N</t>
  </si>
  <si>
    <t>HDD SG 500GB</t>
  </si>
  <si>
    <t>Đĩa cứng</t>
  </si>
  <si>
    <t>X</t>
  </si>
  <si>
    <t>Key Board MSM</t>
  </si>
  <si>
    <t>Bàn phím</t>
  </si>
  <si>
    <t>Samsung Monitor 15"</t>
  </si>
  <si>
    <t>Màn hình</t>
  </si>
  <si>
    <t>LG Monitor 14"</t>
  </si>
  <si>
    <t>Dùng chức năng Pivot Table tổng hợp dữ liệu theo mẫu:</t>
  </si>
  <si>
    <t>Ngay</t>
  </si>
  <si>
    <t>Số lượng</t>
  </si>
  <si>
    <t>Đơn giá</t>
  </si>
  <si>
    <t>Thành tiền</t>
  </si>
  <si>
    <t>Mã hàng</t>
  </si>
  <si>
    <t>Tên hàng</t>
  </si>
  <si>
    <t>A30SU</t>
  </si>
  <si>
    <t>Sữa</t>
  </si>
  <si>
    <t>Bảng Loại Hàng</t>
  </si>
  <si>
    <t>B25DU</t>
  </si>
  <si>
    <t>Đường</t>
  </si>
  <si>
    <t>A</t>
  </si>
  <si>
    <t>B</t>
  </si>
  <si>
    <t>C</t>
  </si>
  <si>
    <t>C28KE</t>
  </si>
  <si>
    <t>Kẹo</t>
  </si>
  <si>
    <t>Loại 1</t>
  </si>
  <si>
    <t>Loại 2</t>
  </si>
  <si>
    <t>Loại 3</t>
  </si>
  <si>
    <t>A20DU</t>
  </si>
  <si>
    <t>C25KE</t>
  </si>
  <si>
    <t>C27SU</t>
  </si>
  <si>
    <t>C32DU</t>
  </si>
  <si>
    <t>B18KE</t>
  </si>
  <si>
    <t>A26SU</t>
  </si>
  <si>
    <t>A28DU</t>
  </si>
  <si>
    <t>C30SU</t>
  </si>
  <si>
    <t>C33KE</t>
  </si>
  <si>
    <t>Dùng lệnh Pivot Table tổng hợp dữ liệu theo mẫu sau:</t>
  </si>
  <si>
    <t>Chứng từ</t>
  </si>
  <si>
    <t>Tên vật tư</t>
  </si>
  <si>
    <t>G1000K</t>
  </si>
  <si>
    <t>GẠCH</t>
  </si>
  <si>
    <t>X200C</t>
  </si>
  <si>
    <t>XI MĂNG</t>
  </si>
  <si>
    <t>C20K</t>
  </si>
  <si>
    <t>CÁT</t>
  </si>
  <si>
    <t>G3000K</t>
  </si>
  <si>
    <t>D1200K</t>
  </si>
  <si>
    <t>ĐÁ</t>
  </si>
  <si>
    <t>X300K</t>
  </si>
  <si>
    <t>G1000C</t>
  </si>
  <si>
    <t>X2500K</t>
  </si>
  <si>
    <t>C200C</t>
  </si>
  <si>
    <t>D500C</t>
  </si>
  <si>
    <t>C150K</t>
  </si>
  <si>
    <t>X2000K</t>
  </si>
  <si>
    <t>THỐNG KÊ PIVOT TABLE THEO MẪU</t>
  </si>
  <si>
    <t>Mã hóa đơn</t>
  </si>
  <si>
    <t>Ngày nhập</t>
  </si>
  <si>
    <t>Mặt hàng</t>
  </si>
  <si>
    <t>Nước sản xuất</t>
  </si>
  <si>
    <t>FRShi65</t>
  </si>
  <si>
    <t>Áo Sơ Mi</t>
  </si>
  <si>
    <t>Pháp</t>
  </si>
  <si>
    <t>USPan96</t>
  </si>
  <si>
    <t>Quần tây</t>
  </si>
  <si>
    <t>Hoa Kỳ</t>
  </si>
  <si>
    <t>FRPul58</t>
  </si>
  <si>
    <t>Áo Pull</t>
  </si>
  <si>
    <t>FRShi36</t>
  </si>
  <si>
    <t>USDre11</t>
  </si>
  <si>
    <t>Áo Dạ Hội</t>
  </si>
  <si>
    <t>USPan31</t>
  </si>
  <si>
    <t>SPPul25</t>
  </si>
  <si>
    <t>Tây Ban Nha</t>
  </si>
  <si>
    <t>SPPan47</t>
  </si>
  <si>
    <t>FRPan95</t>
  </si>
  <si>
    <t>JAPan93</t>
  </si>
  <si>
    <t>Nhật Bản</t>
  </si>
  <si>
    <t>SPPan26</t>
  </si>
  <si>
    <t>SPPul94</t>
  </si>
  <si>
    <t>USShi74</t>
  </si>
  <si>
    <t>FRPul10</t>
  </si>
  <si>
    <t>SPPan23</t>
  </si>
  <si>
    <t>JADre63</t>
  </si>
  <si>
    <t>USPan72</t>
  </si>
  <si>
    <t>JAShi45</t>
  </si>
  <si>
    <t>FRShi32</t>
  </si>
  <si>
    <t>Dùng Subtotal Thống kê số lượng theo Tháng và thành tiền theo mặt hàng</t>
  </si>
  <si>
    <t>BẢNG THEO DÕI BÁN HÀNG</t>
  </si>
  <si>
    <t>Khách Hàng</t>
  </si>
  <si>
    <t>Đvt</t>
  </si>
  <si>
    <t>Số luợng</t>
  </si>
  <si>
    <t>Thành Tiền</t>
  </si>
  <si>
    <t>Anh Khánh</t>
  </si>
  <si>
    <t>Cá trứng (10c)</t>
  </si>
  <si>
    <t>Anh Thành</t>
  </si>
  <si>
    <t>Thịt bắp</t>
  </si>
  <si>
    <t>Trích ra những mặt hàng là bao tử và đùi ghẹ của Chị Nga và Anh Thành</t>
  </si>
  <si>
    <t>Cá trứng (8c)</t>
  </si>
  <si>
    <t>Cá Viên</t>
  </si>
  <si>
    <t>Chị Nga</t>
  </si>
  <si>
    <t>Bao tử</t>
  </si>
  <si>
    <t>Đầu cá hồi</t>
  </si>
  <si>
    <t>Anh Hảo</t>
  </si>
  <si>
    <t>Đùi ghẹ</t>
  </si>
  <si>
    <t>Mực</t>
  </si>
  <si>
    <t>Grand Total</t>
  </si>
  <si>
    <t>Sum of THÀNH TIỀN</t>
  </si>
  <si>
    <t>Values</t>
  </si>
  <si>
    <t>Total Sum of THÀNH TIỀN</t>
  </si>
  <si>
    <t>Total Sum of SỐ LƯỢNG</t>
  </si>
  <si>
    <t>Sum of SỐ LƯỢNG</t>
  </si>
  <si>
    <t>Jan</t>
  </si>
  <si>
    <t>Feb</t>
  </si>
  <si>
    <t>tháng</t>
  </si>
  <si>
    <t>Months</t>
  </si>
  <si>
    <t>Total Sum of Thành tiền</t>
  </si>
  <si>
    <t>Sum of Thành tiền</t>
  </si>
  <si>
    <t>Sum of Số lượng</t>
  </si>
  <si>
    <t>Total Sum of Số lượng</t>
  </si>
  <si>
    <t>tuần 1</t>
  </si>
  <si>
    <t>tuần 2</t>
  </si>
  <si>
    <t>tuần 3</t>
  </si>
  <si>
    <t>tuần 4</t>
  </si>
  <si>
    <t xml:space="preserve">tuần </t>
  </si>
  <si>
    <t>loại</t>
  </si>
  <si>
    <t>điều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</si>
</sst>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00B0F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6"/>
      <color rgb="FFFF0000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rgb="FF0070C0"/>
      </left>
      <right style="thin">
        <color rgb="FF0070C0"/>
      </right>
      <top/>
      <bottom/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12" fillId="0" borderId="0"/>
    <xf numFmtId="0" fontId="12" fillId="0" borderId="0"/>
  </cellStyleXfs>
  <cellXfs count="53">
    <xf numFmtId="0" fontId="0" fillId="0" borderId="0" xfId="0"/>
    <xf numFmtId="0" fontId="0" fillId="0" borderId="0" xfId="0"/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14" fontId="3" fillId="0" borderId="2" xfId="0" applyNumberFormat="1" applyFont="1" applyBorder="1"/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3" fillId="0" borderId="2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0" fontId="1" fillId="2" borderId="3" xfId="0" applyFont="1" applyFill="1" applyBorder="1" applyAlignment="1">
      <alignment vertical="center"/>
    </xf>
    <xf numFmtId="0" fontId="0" fillId="0" borderId="3" xfId="0" applyBorder="1"/>
    <xf numFmtId="164" fontId="0" fillId="0" borderId="3" xfId="1" applyNumberFormat="1" applyFont="1" applyBorder="1"/>
    <xf numFmtId="0" fontId="0" fillId="4" borderId="4" xfId="0" applyFill="1" applyBorder="1"/>
    <xf numFmtId="0" fontId="0" fillId="4" borderId="3" xfId="0" applyFill="1" applyBorder="1"/>
    <xf numFmtId="0" fontId="0" fillId="0" borderId="4" xfId="0" applyBorder="1"/>
    <xf numFmtId="0" fontId="9" fillId="0" borderId="0" xfId="0" applyFont="1"/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/>
    <xf numFmtId="14" fontId="6" fillId="0" borderId="1" xfId="0" applyNumberFormat="1" applyFont="1" applyBorder="1"/>
    <xf numFmtId="164" fontId="6" fillId="0" borderId="1" xfId="1" applyNumberFormat="1" applyFont="1" applyBorder="1"/>
    <xf numFmtId="164" fontId="6" fillId="0" borderId="9" xfId="1" applyNumberFormat="1" applyFont="1" applyBorder="1"/>
    <xf numFmtId="0" fontId="11" fillId="0" borderId="0" xfId="0" applyFont="1"/>
    <xf numFmtId="0" fontId="13" fillId="0" borderId="10" xfId="2" applyFont="1" applyBorder="1" applyAlignment="1">
      <alignment horizontal="center"/>
    </xf>
    <xf numFmtId="14" fontId="13" fillId="0" borderId="10" xfId="2" applyNumberFormat="1" applyFont="1" applyBorder="1" applyAlignment="1">
      <alignment horizontal="center"/>
    </xf>
    <xf numFmtId="0" fontId="13" fillId="0" borderId="10" xfId="2" applyFont="1" applyBorder="1"/>
    <xf numFmtId="0" fontId="14" fillId="6" borderId="10" xfId="2" applyFont="1" applyFill="1" applyBorder="1" applyAlignment="1">
      <alignment horizontal="center"/>
    </xf>
    <xf numFmtId="0" fontId="14" fillId="6" borderId="10" xfId="2" applyFont="1" applyFill="1" applyBorder="1"/>
    <xf numFmtId="0" fontId="3" fillId="0" borderId="0" xfId="0" applyFont="1" applyProtection="1">
      <protection locked="0"/>
    </xf>
    <xf numFmtId="0" fontId="15" fillId="7" borderId="11" xfId="0" applyFont="1" applyFill="1" applyBorder="1" applyAlignment="1" applyProtection="1">
      <alignment horizontal="center"/>
      <protection locked="0"/>
    </xf>
    <xf numFmtId="164" fontId="15" fillId="7" borderId="11" xfId="0" applyNumberFormat="1" applyFont="1" applyFill="1" applyBorder="1" applyAlignment="1" applyProtection="1">
      <alignment horizontal="center"/>
      <protection locked="0"/>
    </xf>
    <xf numFmtId="14" fontId="16" fillId="0" borderId="12" xfId="0" applyNumberFormat="1" applyFont="1" applyBorder="1" applyAlignment="1" applyProtection="1">
      <alignment horizontal="center"/>
      <protection locked="0"/>
    </xf>
    <xf numFmtId="14" fontId="16" fillId="0" borderId="12" xfId="0" applyNumberFormat="1" applyFont="1" applyBorder="1" applyProtection="1">
      <protection locked="0"/>
    </xf>
    <xf numFmtId="0" fontId="16" fillId="0" borderId="12" xfId="0" applyFont="1" applyBorder="1" applyProtection="1">
      <protection locked="0"/>
    </xf>
    <xf numFmtId="0" fontId="16" fillId="0" borderId="13" xfId="0" applyFont="1" applyBorder="1" applyProtection="1">
      <protection locked="0"/>
    </xf>
    <xf numFmtId="164" fontId="16" fillId="0" borderId="13" xfId="1" applyNumberFormat="1" applyFont="1" applyFill="1" applyBorder="1" applyProtection="1">
      <protection locked="0"/>
    </xf>
    <xf numFmtId="164" fontId="16" fillId="0" borderId="12" xfId="0" applyNumberFormat="1" applyFont="1" applyBorder="1" applyProtection="1">
      <protection locked="0"/>
    </xf>
    <xf numFmtId="0" fontId="10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6" fillId="0" borderId="0" xfId="0" applyFont="1" applyAlignment="1" applyProtection="1">
      <alignment horizontal="center"/>
      <protection locked="0"/>
    </xf>
    <xf numFmtId="0" fontId="0" fillId="0" borderId="0" xfId="0" pivotButton="1"/>
    <xf numFmtId="14" fontId="0" fillId="0" borderId="0" xfId="0" applyNumberFormat="1"/>
    <xf numFmtId="0" fontId="1" fillId="2" borderId="14" xfId="0" applyFont="1" applyFill="1" applyBorder="1" applyAlignment="1">
      <alignment vertical="center"/>
    </xf>
    <xf numFmtId="0" fontId="13" fillId="0" borderId="10" xfId="2" applyNumberFormat="1" applyFont="1" applyBorder="1" applyAlignment="1">
      <alignment horizontal="center"/>
    </xf>
  </cellXfs>
  <cellStyles count="4">
    <cellStyle name="Comma" xfId="1" builtinId="3"/>
    <cellStyle name="Normal" xfId="0" builtinId="0"/>
    <cellStyle name="Normal 2" xfId="2" xr:uid="{9BAE6907-7CDE-462C-8F75-AA74A8D23010}"/>
    <cellStyle name="Normal 3" xfId="3" xr:uid="{0B5FAEA1-4280-4618-9387-60B26C3E7EA4}"/>
  </cellStyles>
  <dxfs count="53">
    <dxf>
      <fill>
        <patternFill patternType="solid">
          <fgColor theme="9" tint="0.59999389629810485"/>
          <bgColor theme="9" tint="0.59999389629810485"/>
        </patternFill>
      </fill>
    </dxf>
    <dxf>
      <fill>
        <patternFill patternType="solid">
          <fgColor theme="9" tint="0.59999389629810485"/>
          <bgColor theme="9" tint="0.59999389629810485"/>
        </patternFill>
      </fill>
    </dxf>
    <dxf>
      <font>
        <b/>
        <color theme="1"/>
      </font>
      <fill>
        <patternFill>
          <bgColor theme="7" tint="-0.24994659260841701"/>
        </patternFill>
      </fill>
    </dxf>
    <dxf>
      <font>
        <b/>
        <color theme="1"/>
      </font>
    </dxf>
    <dxf>
      <font>
        <b/>
        <color theme="1"/>
      </font>
      <border>
        <top style="medium">
          <color theme="9"/>
        </top>
      </border>
    </dxf>
    <dxf>
      <font>
        <b/>
        <color theme="1"/>
      </font>
    </dxf>
    <dxf>
      <font>
        <color theme="1"/>
      </font>
      <fill>
        <patternFill patternType="solid">
          <fgColor theme="9" tint="0.79998168889431442"/>
          <bgColor theme="9" tint="0.79998168889431442"/>
        </patternFill>
      </fill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 style="thin">
          <color theme="9" tint="0.39997558519241921"/>
        </vertical>
        <horizontal style="thin">
          <color theme="9" tint="0.39997558519241921"/>
        </horizontal>
      </border>
    </dxf>
    <dxf>
      <fill>
        <patternFill patternType="solid">
          <fgColor theme="5" tint="0.59999389629810485"/>
          <bgColor theme="5" tint="0.59999389629810485"/>
        </patternFill>
      </fill>
    </dxf>
    <dxf>
      <fill>
        <patternFill patternType="solid">
          <fgColor theme="5" tint="0.59999389629810485"/>
          <bgColor theme="5" tint="0.59999389629810485"/>
        </patternFill>
      </fill>
    </dxf>
    <dxf>
      <font>
        <b/>
        <color theme="1"/>
      </font>
      <fill>
        <patternFill>
          <bgColor rgb="FF0070C0"/>
        </patternFill>
      </fill>
    </dxf>
    <dxf>
      <font>
        <b/>
        <color theme="1"/>
      </font>
    </dxf>
    <dxf>
      <font>
        <b/>
        <color theme="1"/>
      </font>
      <border>
        <top style="medium">
          <color theme="5"/>
        </top>
      </border>
    </dxf>
    <dxf>
      <font>
        <b/>
        <color theme="1"/>
      </font>
    </dxf>
    <dxf>
      <font>
        <color theme="1"/>
      </font>
      <fill>
        <patternFill patternType="solid">
          <fgColor theme="5" tint="0.79998168889431442"/>
          <bgColor theme="5" tint="0.79998168889431442"/>
        </patternFill>
      </fill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fill>
        <patternFill patternType="solid">
          <fgColor theme="5" tint="0.59999389629810485"/>
          <bgColor theme="5" tint="0.59999389629810485"/>
        </patternFill>
      </fill>
    </dxf>
    <dxf>
      <fill>
        <patternFill patternType="solid">
          <fgColor theme="5" tint="0.59999389629810485"/>
          <bgColor theme="5" tint="0.59999389629810485"/>
        </patternFill>
      </fill>
    </dxf>
    <dxf>
      <font>
        <b/>
        <color theme="1"/>
      </font>
      <fill>
        <patternFill>
          <fgColor rgb="FFFFC000"/>
          <bgColor rgb="FF00B050"/>
        </patternFill>
      </fill>
    </dxf>
    <dxf>
      <font>
        <b/>
        <color theme="1"/>
      </font>
    </dxf>
    <dxf>
      <font>
        <b/>
        <color theme="1"/>
      </font>
      <border>
        <top style="medium">
          <color theme="5"/>
        </top>
      </border>
    </dxf>
    <dxf>
      <font>
        <b/>
        <color theme="1"/>
      </font>
    </dxf>
    <dxf>
      <font>
        <color theme="1"/>
      </font>
      <fill>
        <patternFill patternType="solid">
          <fgColor theme="5" tint="0.79998168889431442"/>
          <bgColor theme="5" tint="0.79998168889431442"/>
        </patternFill>
      </fill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-0.249977111117893"/>
          <bgColor theme="6" tint="-0.249977111117893"/>
        </patternFill>
      </fill>
    </dxf>
    <dxf>
      <fill>
        <patternFill patternType="solid">
          <fgColor theme="6" tint="-0.249977111117893"/>
          <bgColor theme="6" tint="-0.249977111117893"/>
        </patternFill>
      </fill>
    </dxf>
    <dxf>
      <font>
        <b/>
        <color theme="0"/>
      </font>
      <fill>
        <patternFill patternType="solid">
          <fgColor theme="6" tint="-0.249977111117893"/>
          <bgColor theme="6" tint="-0.249977111117893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gray0625">
          <fgColor rgb="FF00B0F0"/>
          <bgColor rgb="FF00B0F0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6" tint="-0.499984740745262"/>
          <bgColor theme="6" tint="-0.499984740745262"/>
        </patternFill>
      </fill>
      <border>
        <top style="medium">
          <color theme="0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6"/>
          <bgColor theme="6"/>
        </patternFill>
      </fill>
    </dxf>
    <dxf>
      <fill>
        <patternFill patternType="solid">
          <fgColor theme="6" tint="-0.249977111117893"/>
          <bgColor theme="6" tint="-0.249977111117893"/>
        </patternFill>
      </fill>
    </dxf>
    <dxf>
      <fill>
        <patternFill patternType="solid">
          <fgColor theme="6" tint="-0.249977111117893"/>
          <bgColor theme="6" tint="-0.249977111117893"/>
        </patternFill>
      </fill>
    </dxf>
    <dxf>
      <font>
        <b/>
        <color theme="0"/>
      </font>
      <fill>
        <patternFill patternType="solid">
          <fgColor rgb="FFFFC000"/>
          <bgColor rgb="FFFFC000"/>
        </patternFill>
      </fill>
      <border>
        <left style="medium">
          <color theme="0"/>
        </left>
      </border>
    </dxf>
    <dxf>
      <font>
        <b/>
        <color theme="0"/>
      </font>
      <fill>
        <patternFill patternType="solid">
          <fgColor theme="6" tint="-0.249977111117893"/>
          <bgColor theme="7" tint="0.59996337778862885"/>
        </patternFill>
      </fill>
      <border>
        <right style="medium">
          <color theme="0"/>
        </right>
      </border>
    </dxf>
    <dxf>
      <font>
        <b/>
        <color theme="0"/>
      </font>
      <fill>
        <patternFill patternType="solid">
          <fgColor theme="6" tint="-0.499984740745262"/>
          <bgColor rgb="FF002060"/>
        </patternFill>
      </fill>
      <border>
        <top style="medium">
          <color theme="0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  <border>
        <bottom style="medium">
          <color theme="0"/>
        </bottom>
      </border>
    </dxf>
    <dxf>
      <font>
        <color theme="0"/>
      </font>
      <fill>
        <patternFill patternType="solid">
          <fgColor theme="6"/>
          <bgColor theme="6"/>
        </patternFill>
      </fill>
    </dxf>
    <dxf>
      <fill>
        <patternFill>
          <bgColor theme="6" tint="0.39994506668294322"/>
        </patternFill>
      </fill>
      <border>
        <vertical style="thin">
          <color auto="1"/>
        </vertical>
        <horizontal style="thin">
          <color auto="1"/>
        </horizontal>
      </border>
    </dxf>
    <dxf>
      <fill>
        <patternFill>
          <bgColor theme="9" tint="0.39994506668294322"/>
        </patternFill>
      </fill>
    </dxf>
    <dxf>
      <font>
        <b/>
        <i/>
        <color rgb="FF00B050"/>
      </font>
      <fill>
        <patternFill>
          <bgColor rgb="FF00B0F0"/>
        </patternFill>
      </fill>
    </dxf>
    <dxf>
      <fill>
        <patternFill>
          <bgColor rgb="FFC00000"/>
        </patternFill>
      </fill>
    </dxf>
    <dxf>
      <font>
        <color theme="4"/>
      </font>
    </dxf>
    <dxf>
      <fill>
        <patternFill>
          <bgColor rgb="FF92D050"/>
        </patternFill>
      </fill>
      <border>
        <vertical style="thin">
          <color auto="1"/>
        </vertical>
        <horizontal style="thin">
          <color auto="1"/>
        </horizontal>
      </border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ont>
        <b/>
        <i/>
        <color rgb="FFFF0000"/>
      </font>
    </dxf>
  </dxfs>
  <tableStyles count="10" defaultTableStyle="Table Style 33" defaultPivotStyle="PivotStyleLight16">
    <tableStyle name="Table Style 1" pivot="0" count="5" xr9:uid="{00000000-0011-0000-FFFF-FFFF00000000}">
      <tableStyleElement type="wholeTable" dxfId="52"/>
      <tableStyleElement type="firstRowStripe" dxfId="51"/>
      <tableStyleElement type="secondRowStripe" dxfId="50"/>
      <tableStyleElement type="firstColumnStripe" dxfId="49"/>
      <tableStyleElement type="firstHeaderCell" dxfId="48"/>
    </tableStyle>
    <tableStyle name="Table Style 2" pivot="0" count="2" xr9:uid="{00000000-0011-0000-FFFF-FFFF01000000}">
      <tableStyleElement type="wholeTable" dxfId="47"/>
      <tableStyleElement type="firstColumnStripe" size="2" dxfId="46"/>
    </tableStyle>
    <tableStyle name="Table Style 3" pivot="0" count="3" xr9:uid="{00000000-0011-0000-FFFF-FFFF02000000}">
      <tableStyleElement type="lastColumn" dxfId="45"/>
      <tableStyleElement type="firstColumnStripe" dxfId="44"/>
      <tableStyleElement type="secondColumnStripe" dxfId="43"/>
    </tableStyle>
    <tableStyle name="Table Style 33" pivot="0" count="1" xr9:uid="{00000000-0011-0000-FFFF-FFFF03000000}">
      <tableStyleElement type="firstColumnStripe" dxfId="42"/>
    </tableStyle>
    <tableStyle name="TableStyleDark4 2" pivot="0" count="7" xr9:uid="{00000000-0011-0000-FFFF-FFFF04000000}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TableStyleDark4 3" pivot="0" count="7" xr9:uid="{00000000-0011-0000-FFFF-FFFF05000000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TableStyleMedium12 2" pivot="0" count="7" xr9:uid="{00000000-0011-0000-FFFF-FFFF06000000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TableStyleMedium24 2" pivot="0" count="7" xr9:uid="{00000000-0011-0000-FFFF-FFFF07000000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TableStyleMedium24 3" pivot="0" count="7" xr9:uid="{00000000-0011-0000-FFFF-FFFF08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8 2" pivot="0" count="7" xr9:uid="{00000000-0011-0000-FFFF-FFFF09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</xdr:colOff>
      <xdr:row>13</xdr:row>
      <xdr:rowOff>182880</xdr:rowOff>
    </xdr:from>
    <xdr:to>
      <xdr:col>5</xdr:col>
      <xdr:colOff>746760</xdr:colOff>
      <xdr:row>25</xdr:row>
      <xdr:rowOff>201930</xdr:rowOff>
    </xdr:to>
    <xdr:pic>
      <xdr:nvPicPr>
        <xdr:cNvPr id="4" name="Picture 6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9560" y="2956560"/>
          <a:ext cx="5067300" cy="257937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22</xdr:row>
      <xdr:rowOff>108585</xdr:rowOff>
    </xdr:from>
    <xdr:to>
      <xdr:col>6</xdr:col>
      <xdr:colOff>328484</xdr:colOff>
      <xdr:row>32</xdr:row>
      <xdr:rowOff>53611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87E4F7-E895-4818-B322-E85BA273A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4756785"/>
          <a:ext cx="4086777" cy="19262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16</xdr:row>
      <xdr:rowOff>161925</xdr:rowOff>
    </xdr:from>
    <xdr:to>
      <xdr:col>8</xdr:col>
      <xdr:colOff>144153</xdr:colOff>
      <xdr:row>30</xdr:row>
      <xdr:rowOff>76560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CDA61-00DC-42D8-BDFD-C077B9775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3095625"/>
          <a:ext cx="9154803" cy="2581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405765</xdr:colOff>
      <xdr:row>17</xdr:row>
      <xdr:rowOff>3810</xdr:rowOff>
    </xdr:from>
    <xdr:to>
      <xdr:col>8</xdr:col>
      <xdr:colOff>529399</xdr:colOff>
      <xdr:row>27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0C839B-634A-4BF4-AFD1-81165D85D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" y="3173730"/>
          <a:ext cx="6493954" cy="19621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862.531663541668" createdVersion="8" refreshedVersion="8" minRefreshableVersion="3" recordCount="9" xr:uid="{39F27A46-5CE2-48D5-8D17-B3B15E0D6190}">
  <cacheSource type="worksheet">
    <worksheetSource ref="A2:I11" sheet="1"/>
  </cacheSource>
  <cacheFields count="9">
    <cacheField name="STT" numFmtId="0">
      <sharedItems containsSemiMixedTypes="0" containsString="0" containsNumber="1" containsInteger="1" minValue="1" maxValue="9"/>
    </cacheField>
    <cacheField name="Ngay" numFmtId="14">
      <sharedItems containsSemiMixedTypes="0" containsNonDate="0" containsDate="1" containsString="0" minDate="2012-01-02T00:00:00" maxDate="2012-02-12T00:00:00" count="7">
        <d v="2012-01-02T00:00:00"/>
        <d v="2012-01-07T00:00:00"/>
        <d v="2012-02-07T00:00:00"/>
        <d v="2012-02-08T00:00:00"/>
        <d v="2012-02-09T00:00:00"/>
        <d v="2012-02-10T00:00:00"/>
        <d v="2012-02-11T00:00:00"/>
      </sharedItems>
      <fieldGroup base="1">
        <rangePr autoStart="0" autoEnd="0" groupBy="months" startDate="2012-01-02T00:00:00" endDate="2012-02-12T00:00:00"/>
        <groupItems count="14">
          <s v="&lt;1/2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2/2012"/>
        </groupItems>
      </fieldGroup>
    </cacheField>
    <cacheField name="Số HĐ" numFmtId="0">
      <sharedItems containsSemiMixedTypes="0" containsString="0" containsNumber="1" containsInteger="1" minValue="5" maxValue="16"/>
    </cacheField>
    <cacheField name="MẶT HÀNG" numFmtId="0">
      <sharedItems count="3">
        <s v="Super Dream"/>
        <s v="TV Samsung"/>
        <s v="Lead"/>
      </sharedItems>
    </cacheField>
    <cacheField name="NHÓM HÀNG" numFmtId="0">
      <sharedItems/>
    </cacheField>
    <cacheField name="ĐƠN VỊ TÍNH" numFmtId="0">
      <sharedItems/>
    </cacheField>
    <cacheField name="SỐ LƯỢNG" numFmtId="0">
      <sharedItems containsSemiMixedTypes="0" containsString="0" containsNumber="1" containsInteger="1" minValue="1" maxValue="4"/>
    </cacheField>
    <cacheField name="ĐƠN GIÁ" numFmtId="0">
      <sharedItems containsSemiMixedTypes="0" containsString="0" containsNumber="1" containsInteger="1" minValue="8000000" maxValue="35000000" count="3">
        <n v="17000000"/>
        <n v="8000000"/>
        <n v="35000000"/>
      </sharedItems>
    </cacheField>
    <cacheField name="THÀNH TIỀN" numFmtId="0">
      <sharedItems containsSemiMixedTypes="0" containsString="0" containsNumber="1" containsInteger="1" minValue="8000000" maxValue="105000000" count="8">
        <n v="17000000"/>
        <n v="24000000"/>
        <n v="105000000"/>
        <n v="34000000"/>
        <n v="68000000"/>
        <n v="8000000"/>
        <n v="70000000"/>
        <n v="5100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862.535284143516" createdVersion="8" refreshedVersion="8" minRefreshableVersion="3" recordCount="18" xr:uid="{15D3D970-0C0D-48EA-AD32-62D3000B5EC2}">
  <cacheSource type="worksheet">
    <worksheetSource ref="A2:I20" sheet="2"/>
  </cacheSource>
  <cacheFields count="10">
    <cacheField name="NHẬP/XuẤT" numFmtId="0">
      <sharedItems count="2">
        <s v="N"/>
        <s v="X"/>
      </sharedItems>
    </cacheField>
    <cacheField name="SỐ CT" numFmtId="0">
      <sharedItems containsSemiMixedTypes="0" containsString="0" containsNumber="1" containsInteger="1" minValue="1" maxValue="12"/>
    </cacheField>
    <cacheField name="NGÀY" numFmtId="14">
      <sharedItems containsSemiMixedTypes="0" containsNonDate="0" containsDate="1" containsString="0" minDate="2012-01-03T00:00:00" maxDate="2012-02-04T00:00:00" count="5">
        <d v="2012-01-03T00:00:00"/>
        <d v="2012-01-06T00:00:00"/>
        <d v="2012-01-10T00:00:00"/>
        <d v="2012-01-20T00:00:00"/>
        <d v="2012-02-03T00:00:00"/>
      </sharedItems>
      <fieldGroup par="9" base="2">
        <rangePr groupBy="days" startDate="2012-01-03T00:00:00" endDate="2012-02-04T00:00:00"/>
        <groupItems count="368">
          <s v="&lt;1/3/201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/4/2012"/>
        </groupItems>
      </fieldGroup>
    </cacheField>
    <cacheField name="KHÁCH HÀNG" numFmtId="0">
      <sharedItems containsNonDate="0" containsString="0" containsBlank="1"/>
    </cacheField>
    <cacheField name="MẶT HÀNG" numFmtId="0">
      <sharedItems count="4">
        <s v="HDD SG 500GB"/>
        <s v="Key Board MSM"/>
        <s v="Samsung Monitor 15&quot;"/>
        <s v="LG Monitor 14&quot;"/>
      </sharedItems>
    </cacheField>
    <cacheField name="LoẠI HÀNG" numFmtId="0">
      <sharedItems count="3">
        <s v="Đĩa cứng"/>
        <s v="Bàn phím"/>
        <s v="Màn hình"/>
      </sharedItems>
    </cacheField>
    <cacheField name="SỐ LƯỢNG" numFmtId="0">
      <sharedItems containsSemiMixedTypes="0" containsString="0" containsNumber="1" containsInteger="1" minValue="1" maxValue="100"/>
    </cacheField>
    <cacheField name="ĐƠN GIÁ" numFmtId="0">
      <sharedItems containsSemiMixedTypes="0" containsString="0" containsNumber="1" containsInteger="1" minValue="130000" maxValue="1800000"/>
    </cacheField>
    <cacheField name="THÀNH TiỀN" numFmtId="0">
      <sharedItems containsSemiMixedTypes="0" containsString="0" containsNumber="1" containsInteger="1" minValue="140000" maxValue="115000000"/>
    </cacheField>
    <cacheField name="Months" numFmtId="0" databaseField="0">
      <fieldGroup base="2">
        <rangePr groupBy="months" startDate="2012-01-03T00:00:00" endDate="2012-02-04T00:00:00"/>
        <groupItems count="14">
          <s v="&lt;1/3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4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862.536965624997" createdVersion="8" refreshedVersion="8" minRefreshableVersion="3" recordCount="12" xr:uid="{1DABA05E-D4A4-4A86-80FB-C5583880204F}">
  <cacheSource type="worksheet">
    <worksheetSource ref="A2:G14" sheet="3"/>
  </cacheSource>
  <cacheFields count="7">
    <cacheField name="STT" numFmtId="0">
      <sharedItems containsSemiMixedTypes="0" containsString="0" containsNumber="1" containsInteger="1" minValue="1" maxValue="12"/>
    </cacheField>
    <cacheField name="Chứng từ" numFmtId="0">
      <sharedItems/>
    </cacheField>
    <cacheField name="Ngày" numFmtId="14">
      <sharedItems containsSemiMixedTypes="0" containsNonDate="0" containsDate="1" containsString="0" minDate="2014-04-01T00:00:00" maxDate="2014-04-27T00:00:00" count="12">
        <d v="2014-04-01T00:00:00"/>
        <d v="2014-04-02T00:00:00"/>
        <d v="2014-04-17T00:00:00"/>
        <d v="2014-04-04T00:00:00"/>
        <d v="2014-04-20T00:00:00"/>
        <d v="2014-04-06T00:00:00"/>
        <d v="2014-04-26T00:00:00"/>
        <d v="2014-04-08T00:00:00"/>
        <d v="2014-04-19T00:00:00"/>
        <d v="2014-04-22T00:00:00"/>
        <d v="2014-04-10T00:00:00"/>
        <d v="2014-04-12T00:00:00"/>
      </sharedItems>
      <fieldGroup base="2">
        <rangePr groupBy="days" startDate="2014-04-01T00:00:00" endDate="2014-04-27T00:00:00" groupInterval="7"/>
        <groupItems count="6">
          <s v="&lt;4/1/2014"/>
          <s v="4/1/2014 - 4/7/2014"/>
          <s v="4/8/2014 - 4/14/2014"/>
          <s v="4/15/2014 - 4/21/2014"/>
          <s v="4/22/2014 - 4/27/2014"/>
          <s v="&gt;4/27/2014"/>
        </groupItems>
      </fieldGroup>
    </cacheField>
    <cacheField name="Tên vật tư" numFmtId="0">
      <sharedItems count="4">
        <s v="GẠCH"/>
        <s v="XI MĂNG"/>
        <s v="CÁT"/>
        <s v="ĐÁ"/>
      </sharedItems>
    </cacheField>
    <cacheField name="Số lượng" numFmtId="164">
      <sharedItems/>
    </cacheField>
    <cacheField name="Đơn giá" numFmtId="164">
      <sharedItems containsSemiMixedTypes="0" containsString="0" containsNumber="1" containsInteger="1" minValue="250" maxValue="300000"/>
    </cacheField>
    <cacheField name="Thành tiền" numFmtId="164">
      <sharedItems containsSemiMixedTypes="0" containsString="0" containsNumber="1" containsInteger="1" minValue="250000" maxValue="125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862.543075810187" createdVersion="8" refreshedVersion="8" minRefreshableVersion="3" recordCount="12" xr:uid="{A65C1C27-6F34-4769-B084-076926FAB06A}">
  <cacheSource type="worksheet">
    <worksheetSource ref="A2:G14" sheet="4"/>
  </cacheSource>
  <cacheFields count="7">
    <cacheField name="STT" numFmtId="0">
      <sharedItems containsSemiMixedTypes="0" containsString="0" containsNumber="1" containsInteger="1" minValue="1" maxValue="12"/>
    </cacheField>
    <cacheField name="Mã hàng" numFmtId="0">
      <sharedItems/>
    </cacheField>
    <cacheField name="Tên hàng" numFmtId="0">
      <sharedItems count="3">
        <s v="Sữa"/>
        <s v="Đường"/>
        <s v="Kẹo"/>
      </sharedItems>
    </cacheField>
    <cacheField name="Số lượng" numFmtId="164">
      <sharedItems containsSemiMixedTypes="0" containsString="0" containsNumber="1" containsInteger="1" minValue="575" maxValue="1101"/>
    </cacheField>
    <cacheField name="Đơn giá" numFmtId="164">
      <sharedItems containsSemiMixedTypes="0" containsString="0" containsNumber="1" containsInteger="1" minValue="2500" maxValue="6000"/>
    </cacheField>
    <cacheField name="Thành tiền" numFmtId="164">
      <sharedItems containsSemiMixedTypes="0" containsString="0" containsNumber="1" containsInteger="1" minValue="1695000" maxValue="6354000"/>
    </cacheField>
    <cacheField name="loại" numFmtId="0">
      <sharedItems count="3">
        <s v="Loại 1"/>
        <s v="Loại 2"/>
        <s v="Loại 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862.544828819446" createdVersion="8" refreshedVersion="8" minRefreshableVersion="3" recordCount="152" xr:uid="{78159108-BA86-4460-A925-E2AEA5BAC3CF}">
  <cacheSource type="worksheet">
    <worksheetSource ref="B4:I156" sheet="5"/>
  </cacheSource>
  <cacheFields count="8">
    <cacheField name="Mã hóa đơn" numFmtId="0">
      <sharedItems/>
    </cacheField>
    <cacheField name="Ngày nhập" numFmtId="14">
      <sharedItems containsSemiMixedTypes="0" containsNonDate="0" containsDate="1" containsString="0" minDate="2020-01-03T00:00:00" maxDate="2020-11-05T00:00:00"/>
    </cacheField>
    <cacheField name="tháng" numFmtId="0">
      <sharedItems containsSemiMixedTypes="0" containsString="0" containsNumber="1" containsInteger="1" minValue="1" maxValue="11" count="11">
        <n v="1"/>
        <n v="2"/>
        <n v="3"/>
        <n v="4"/>
        <n v="5"/>
        <n v="6"/>
        <n v="7"/>
        <n v="8"/>
        <n v="9"/>
        <n v="10"/>
        <n v="11"/>
      </sharedItems>
    </cacheField>
    <cacheField name="Mặt hàng" numFmtId="0">
      <sharedItems count="4">
        <s v="Áo Sơ Mi"/>
        <s v="Quần tây"/>
        <s v="Áo Pull"/>
        <s v="Áo Dạ Hội"/>
      </sharedItems>
    </cacheField>
    <cacheField name="Nước sản xuất" numFmtId="0">
      <sharedItems/>
    </cacheField>
    <cacheField name="Đơn giá" numFmtId="0">
      <sharedItems containsSemiMixedTypes="0" containsString="0" containsNumber="1" containsInteger="1" minValue="26" maxValue="30"/>
    </cacheField>
    <cacheField name="Số lượng" numFmtId="0">
      <sharedItems containsSemiMixedTypes="0" containsString="0" containsNumber="1" containsInteger="1" minValue="10" maxValue="96"/>
    </cacheField>
    <cacheField name="Thành tiền" numFmtId="0">
      <sharedItems containsSemiMixedTypes="0" containsString="0" containsNumber="1" containsInteger="1" minValue="300" maxValue="2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1"/>
    <x v="0"/>
    <n v="5"/>
    <x v="0"/>
    <s v="Xe máy"/>
    <s v="Chiếc"/>
    <n v="1"/>
    <x v="0"/>
    <x v="0"/>
  </r>
  <r>
    <n v="2"/>
    <x v="0"/>
    <n v="6"/>
    <x v="1"/>
    <s v="TV"/>
    <s v="Cái"/>
    <n v="3"/>
    <x v="1"/>
    <x v="1"/>
  </r>
  <r>
    <n v="3"/>
    <x v="0"/>
    <n v="8"/>
    <x v="2"/>
    <s v="Xe máy"/>
    <s v="Chiếc"/>
    <n v="3"/>
    <x v="2"/>
    <x v="2"/>
  </r>
  <r>
    <n v="4"/>
    <x v="1"/>
    <n v="9"/>
    <x v="0"/>
    <s v="Xe máy"/>
    <s v="Chiếc"/>
    <n v="2"/>
    <x v="0"/>
    <x v="3"/>
  </r>
  <r>
    <n v="5"/>
    <x v="2"/>
    <n v="10"/>
    <x v="0"/>
    <s v="Xe máy"/>
    <s v="Chiếc"/>
    <n v="4"/>
    <x v="0"/>
    <x v="4"/>
  </r>
  <r>
    <n v="6"/>
    <x v="3"/>
    <n v="13"/>
    <x v="1"/>
    <s v="TV"/>
    <s v="Cái"/>
    <n v="1"/>
    <x v="1"/>
    <x v="5"/>
  </r>
  <r>
    <n v="7"/>
    <x v="4"/>
    <n v="14"/>
    <x v="2"/>
    <s v="Xe máy"/>
    <s v="Chiếc"/>
    <n v="2"/>
    <x v="2"/>
    <x v="6"/>
  </r>
  <r>
    <n v="8"/>
    <x v="5"/>
    <n v="15"/>
    <x v="1"/>
    <s v="TV"/>
    <s v="Cái"/>
    <n v="1"/>
    <x v="1"/>
    <x v="5"/>
  </r>
  <r>
    <n v="9"/>
    <x v="6"/>
    <n v="16"/>
    <x v="0"/>
    <s v="Xe máy"/>
    <s v="Chiếc"/>
    <n v="3"/>
    <x v="0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n v="1"/>
    <x v="0"/>
    <m/>
    <x v="0"/>
    <x v="0"/>
    <n v="2"/>
    <n v="1100000"/>
    <n v="2200000"/>
  </r>
  <r>
    <x v="0"/>
    <n v="2"/>
    <x v="1"/>
    <m/>
    <x v="0"/>
    <x v="0"/>
    <n v="1"/>
    <n v="1100000"/>
    <n v="1100000"/>
  </r>
  <r>
    <x v="1"/>
    <n v="1"/>
    <x v="1"/>
    <m/>
    <x v="0"/>
    <x v="0"/>
    <n v="100"/>
    <n v="1150000"/>
    <n v="115000000"/>
  </r>
  <r>
    <x v="1"/>
    <n v="2"/>
    <x v="1"/>
    <m/>
    <x v="1"/>
    <x v="1"/>
    <n v="4"/>
    <n v="130000"/>
    <n v="520000"/>
  </r>
  <r>
    <x v="1"/>
    <n v="3"/>
    <x v="1"/>
    <m/>
    <x v="1"/>
    <x v="1"/>
    <n v="2"/>
    <n v="132000"/>
    <n v="264000"/>
  </r>
  <r>
    <x v="0"/>
    <n v="4"/>
    <x v="2"/>
    <m/>
    <x v="0"/>
    <x v="0"/>
    <n v="2"/>
    <n v="500000"/>
    <n v="1000000"/>
  </r>
  <r>
    <x v="0"/>
    <n v="5"/>
    <x v="2"/>
    <m/>
    <x v="0"/>
    <x v="0"/>
    <n v="3"/>
    <n v="500000"/>
    <n v="1500000"/>
  </r>
  <r>
    <x v="1"/>
    <n v="5"/>
    <x v="2"/>
    <m/>
    <x v="0"/>
    <x v="0"/>
    <n v="2"/>
    <n v="1750000"/>
    <n v="3500000"/>
  </r>
  <r>
    <x v="1"/>
    <n v="6"/>
    <x v="2"/>
    <m/>
    <x v="0"/>
    <x v="0"/>
    <n v="5"/>
    <n v="500000"/>
    <n v="2500000"/>
  </r>
  <r>
    <x v="0"/>
    <n v="7"/>
    <x v="3"/>
    <m/>
    <x v="2"/>
    <x v="2"/>
    <n v="10"/>
    <n v="1800000"/>
    <n v="18000000"/>
  </r>
  <r>
    <x v="0"/>
    <n v="6"/>
    <x v="3"/>
    <m/>
    <x v="2"/>
    <x v="2"/>
    <n v="10"/>
    <n v="1800000"/>
    <n v="18000000"/>
  </r>
  <r>
    <x v="1"/>
    <n v="7"/>
    <x v="3"/>
    <m/>
    <x v="2"/>
    <x v="2"/>
    <n v="4"/>
    <n v="1790000"/>
    <n v="7160000"/>
  </r>
  <r>
    <x v="1"/>
    <n v="8"/>
    <x v="3"/>
    <m/>
    <x v="3"/>
    <x v="2"/>
    <n v="1"/>
    <n v="1400000"/>
    <n v="1400000"/>
  </r>
  <r>
    <x v="1"/>
    <n v="9"/>
    <x v="4"/>
    <m/>
    <x v="3"/>
    <x v="2"/>
    <n v="2"/>
    <n v="1400000"/>
    <n v="2800000"/>
  </r>
  <r>
    <x v="0"/>
    <n v="10"/>
    <x v="4"/>
    <m/>
    <x v="1"/>
    <x v="1"/>
    <n v="2"/>
    <n v="140000"/>
    <n v="280000"/>
  </r>
  <r>
    <x v="0"/>
    <n v="9"/>
    <x v="4"/>
    <m/>
    <x v="1"/>
    <x v="1"/>
    <n v="1"/>
    <n v="140000"/>
    <n v="140000"/>
  </r>
  <r>
    <x v="0"/>
    <n v="11"/>
    <x v="4"/>
    <m/>
    <x v="1"/>
    <x v="1"/>
    <n v="1"/>
    <n v="140000"/>
    <n v="140000"/>
  </r>
  <r>
    <x v="0"/>
    <n v="12"/>
    <x v="4"/>
    <m/>
    <x v="0"/>
    <x v="0"/>
    <n v="3"/>
    <n v="1600000"/>
    <n v="48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s v="G1000K"/>
    <x v="0"/>
    <x v="0"/>
    <s v="1000"/>
    <n v="250"/>
    <n v="250000"/>
  </r>
  <r>
    <n v="2"/>
    <s v="X200C"/>
    <x v="1"/>
    <x v="1"/>
    <s v="200"/>
    <n v="48000"/>
    <n v="9600000"/>
  </r>
  <r>
    <n v="3"/>
    <s v="C20K"/>
    <x v="2"/>
    <x v="2"/>
    <s v="20"/>
    <n v="300000"/>
    <n v="6000000"/>
  </r>
  <r>
    <n v="4"/>
    <s v="G3000K"/>
    <x v="3"/>
    <x v="0"/>
    <s v="3000"/>
    <n v="250"/>
    <n v="750000"/>
  </r>
  <r>
    <n v="5"/>
    <s v="D1200K"/>
    <x v="4"/>
    <x v="3"/>
    <s v="1200"/>
    <n v="20000"/>
    <n v="24000000"/>
  </r>
  <r>
    <n v="6"/>
    <s v="X300K"/>
    <x v="5"/>
    <x v="1"/>
    <s v="300"/>
    <n v="50000"/>
    <n v="15000000"/>
  </r>
  <r>
    <n v="7"/>
    <s v="G1000C"/>
    <x v="6"/>
    <x v="0"/>
    <s v="1000"/>
    <n v="250"/>
    <n v="250000"/>
  </r>
  <r>
    <n v="8"/>
    <s v="X2500K"/>
    <x v="7"/>
    <x v="1"/>
    <s v="2500"/>
    <n v="50000"/>
    <n v="125000000"/>
  </r>
  <r>
    <n v="9"/>
    <s v="C200C"/>
    <x v="8"/>
    <x v="2"/>
    <s v="200"/>
    <n v="290000"/>
    <n v="58000000"/>
  </r>
  <r>
    <n v="10"/>
    <s v="D500C"/>
    <x v="9"/>
    <x v="3"/>
    <s v="500"/>
    <n v="18000"/>
    <n v="9000000"/>
  </r>
  <r>
    <n v="11"/>
    <s v="C150K"/>
    <x v="10"/>
    <x v="2"/>
    <s v="150"/>
    <n v="300000"/>
    <n v="45000000"/>
  </r>
  <r>
    <n v="12"/>
    <s v="X2000K"/>
    <x v="11"/>
    <x v="1"/>
    <s v="2000"/>
    <n v="50000"/>
    <n v="100000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"/>
    <s v="A30SU"/>
    <x v="0"/>
    <n v="922"/>
    <n v="6000"/>
    <n v="5532000"/>
    <x v="0"/>
  </r>
  <r>
    <n v="2"/>
    <s v="B25DU"/>
    <x v="1"/>
    <n v="913"/>
    <n v="5200"/>
    <n v="4747600"/>
    <x v="1"/>
  </r>
  <r>
    <n v="3"/>
    <s v="C28KE"/>
    <x v="2"/>
    <n v="948"/>
    <n v="2500"/>
    <n v="2370000"/>
    <x v="2"/>
  </r>
  <r>
    <n v="4"/>
    <s v="A20DU"/>
    <x v="1"/>
    <n v="693"/>
    <n v="5500"/>
    <n v="3811500"/>
    <x v="0"/>
  </r>
  <r>
    <n v="5"/>
    <s v="C25KE"/>
    <x v="2"/>
    <n v="678"/>
    <n v="2500"/>
    <n v="1695000"/>
    <x v="2"/>
  </r>
  <r>
    <n v="6"/>
    <s v="C27SU"/>
    <x v="0"/>
    <n v="1101"/>
    <n v="5500"/>
    <n v="6055500"/>
    <x v="2"/>
  </r>
  <r>
    <n v="7"/>
    <s v="C32DU"/>
    <x v="1"/>
    <n v="733"/>
    <n v="5000"/>
    <n v="3665000"/>
    <x v="2"/>
  </r>
  <r>
    <n v="8"/>
    <s v="B18KE"/>
    <x v="2"/>
    <n v="1011"/>
    <n v="2800"/>
    <n v="2830800"/>
    <x v="1"/>
  </r>
  <r>
    <n v="9"/>
    <s v="A26SU"/>
    <x v="0"/>
    <n v="1059"/>
    <n v="6000"/>
    <n v="6354000"/>
    <x v="0"/>
  </r>
  <r>
    <n v="10"/>
    <s v="A28DU"/>
    <x v="1"/>
    <n v="754"/>
    <n v="5500"/>
    <n v="4147000"/>
    <x v="0"/>
  </r>
  <r>
    <n v="11"/>
    <s v="C30SU"/>
    <x v="0"/>
    <n v="575"/>
    <n v="5500"/>
    <n v="3162500"/>
    <x v="2"/>
  </r>
  <r>
    <n v="12"/>
    <s v="C33KE"/>
    <x v="2"/>
    <n v="708"/>
    <n v="2500"/>
    <n v="1770000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s v="FRShi65"/>
    <d v="2020-01-03T00:00:00"/>
    <x v="0"/>
    <x v="0"/>
    <s v="Pháp"/>
    <n v="30"/>
    <n v="65"/>
    <n v="1950"/>
  </r>
  <r>
    <s v="USPan96"/>
    <d v="2020-01-20T00:00:00"/>
    <x v="0"/>
    <x v="1"/>
    <s v="Hoa Kỳ"/>
    <n v="28"/>
    <n v="96"/>
    <n v="2688"/>
  </r>
  <r>
    <s v="FRPul58"/>
    <d v="2020-02-06T00:00:00"/>
    <x v="1"/>
    <x v="2"/>
    <s v="Pháp"/>
    <n v="30"/>
    <n v="58"/>
    <n v="1740"/>
  </r>
  <r>
    <s v="FRShi36"/>
    <d v="2020-02-23T00:00:00"/>
    <x v="1"/>
    <x v="0"/>
    <s v="Pháp"/>
    <n v="30"/>
    <n v="36"/>
    <n v="1080"/>
  </r>
  <r>
    <s v="USDre11"/>
    <d v="2020-03-11T00:00:00"/>
    <x v="2"/>
    <x v="3"/>
    <s v="Hoa Kỳ"/>
    <n v="28"/>
    <n v="11"/>
    <n v="308"/>
  </r>
  <r>
    <s v="USPan31"/>
    <d v="2020-03-28T00:00:00"/>
    <x v="2"/>
    <x v="1"/>
    <s v="Hoa Kỳ"/>
    <n v="28"/>
    <n v="31"/>
    <n v="868"/>
  </r>
  <r>
    <s v="SPPul25"/>
    <d v="2020-04-14T00:00:00"/>
    <x v="3"/>
    <x v="2"/>
    <s v="Tây Ban Nha"/>
    <n v="27"/>
    <n v="25"/>
    <n v="675"/>
  </r>
  <r>
    <s v="SPPan47"/>
    <d v="2020-05-01T00:00:00"/>
    <x v="4"/>
    <x v="1"/>
    <s v="Tây Ban Nha"/>
    <n v="27"/>
    <n v="47"/>
    <n v="1269"/>
  </r>
  <r>
    <s v="FRPan95"/>
    <d v="2020-05-18T00:00:00"/>
    <x v="4"/>
    <x v="1"/>
    <s v="Pháp"/>
    <n v="30"/>
    <n v="95"/>
    <n v="2850"/>
  </r>
  <r>
    <s v="JAPan93"/>
    <d v="2020-06-04T00:00:00"/>
    <x v="5"/>
    <x v="1"/>
    <s v="Nhật Bản"/>
    <n v="26"/>
    <n v="93"/>
    <n v="2418"/>
  </r>
  <r>
    <s v="SPPan26"/>
    <d v="2020-06-21T00:00:00"/>
    <x v="5"/>
    <x v="1"/>
    <s v="Tây Ban Nha"/>
    <n v="27"/>
    <n v="26"/>
    <n v="702"/>
  </r>
  <r>
    <s v="SPPul94"/>
    <d v="2020-07-08T00:00:00"/>
    <x v="6"/>
    <x v="2"/>
    <s v="Tây Ban Nha"/>
    <n v="27"/>
    <n v="94"/>
    <n v="2538"/>
  </r>
  <r>
    <s v="USShi74"/>
    <d v="2020-07-25T00:00:00"/>
    <x v="6"/>
    <x v="0"/>
    <s v="Hoa Kỳ"/>
    <n v="28"/>
    <n v="74"/>
    <n v="2072"/>
  </r>
  <r>
    <s v="FRPul10"/>
    <d v="2020-08-11T00:00:00"/>
    <x v="7"/>
    <x v="2"/>
    <s v="Pháp"/>
    <n v="30"/>
    <n v="10"/>
    <n v="300"/>
  </r>
  <r>
    <s v="SPPan23"/>
    <d v="2020-08-28T00:00:00"/>
    <x v="7"/>
    <x v="1"/>
    <s v="Tây Ban Nha"/>
    <n v="27"/>
    <n v="23"/>
    <n v="621"/>
  </r>
  <r>
    <s v="JADre63"/>
    <d v="2020-09-14T00:00:00"/>
    <x v="8"/>
    <x v="3"/>
    <s v="Nhật Bản"/>
    <n v="26"/>
    <n v="63"/>
    <n v="1638"/>
  </r>
  <r>
    <s v="USPan72"/>
    <d v="2020-10-01T00:00:00"/>
    <x v="9"/>
    <x v="1"/>
    <s v="Hoa Kỳ"/>
    <n v="28"/>
    <n v="72"/>
    <n v="2016"/>
  </r>
  <r>
    <s v="JAShi45"/>
    <d v="2020-10-18T00:00:00"/>
    <x v="9"/>
    <x v="0"/>
    <s v="Nhật Bản"/>
    <n v="26"/>
    <n v="45"/>
    <n v="1170"/>
  </r>
  <r>
    <s v="FRShi32"/>
    <d v="2020-11-04T00:00:00"/>
    <x v="10"/>
    <x v="0"/>
    <s v="Pháp"/>
    <n v="30"/>
    <n v="32"/>
    <n v="960"/>
  </r>
  <r>
    <s v="FRShi65"/>
    <d v="2020-01-03T00:00:00"/>
    <x v="0"/>
    <x v="0"/>
    <s v="Pháp"/>
    <n v="30"/>
    <n v="65"/>
    <n v="1950"/>
  </r>
  <r>
    <s v="USPan96"/>
    <d v="2020-01-20T00:00:00"/>
    <x v="0"/>
    <x v="1"/>
    <s v="Hoa Kỳ"/>
    <n v="28"/>
    <n v="96"/>
    <n v="2688"/>
  </r>
  <r>
    <s v="FRPul58"/>
    <d v="2020-02-06T00:00:00"/>
    <x v="1"/>
    <x v="2"/>
    <s v="Pháp"/>
    <n v="30"/>
    <n v="58"/>
    <n v="1740"/>
  </r>
  <r>
    <s v="FRShi36"/>
    <d v="2020-02-23T00:00:00"/>
    <x v="1"/>
    <x v="0"/>
    <s v="Pháp"/>
    <n v="30"/>
    <n v="36"/>
    <n v="1080"/>
  </r>
  <r>
    <s v="USDre11"/>
    <d v="2020-03-11T00:00:00"/>
    <x v="2"/>
    <x v="3"/>
    <s v="Hoa Kỳ"/>
    <n v="28"/>
    <n v="11"/>
    <n v="308"/>
  </r>
  <r>
    <s v="USPan31"/>
    <d v="2020-03-28T00:00:00"/>
    <x v="2"/>
    <x v="1"/>
    <s v="Hoa Kỳ"/>
    <n v="28"/>
    <n v="31"/>
    <n v="868"/>
  </r>
  <r>
    <s v="SPPul25"/>
    <d v="2020-04-14T00:00:00"/>
    <x v="3"/>
    <x v="2"/>
    <s v="Tây Ban Nha"/>
    <n v="27"/>
    <n v="25"/>
    <n v="675"/>
  </r>
  <r>
    <s v="SPPan47"/>
    <d v="2020-05-01T00:00:00"/>
    <x v="4"/>
    <x v="1"/>
    <s v="Tây Ban Nha"/>
    <n v="27"/>
    <n v="47"/>
    <n v="1269"/>
  </r>
  <r>
    <s v="FRPan95"/>
    <d v="2020-05-18T00:00:00"/>
    <x v="4"/>
    <x v="1"/>
    <s v="Pháp"/>
    <n v="30"/>
    <n v="95"/>
    <n v="2850"/>
  </r>
  <r>
    <s v="JAPan93"/>
    <d v="2020-06-04T00:00:00"/>
    <x v="5"/>
    <x v="1"/>
    <s v="Nhật Bản"/>
    <n v="26"/>
    <n v="93"/>
    <n v="2418"/>
  </r>
  <r>
    <s v="SPPan26"/>
    <d v="2020-06-21T00:00:00"/>
    <x v="5"/>
    <x v="1"/>
    <s v="Tây Ban Nha"/>
    <n v="27"/>
    <n v="26"/>
    <n v="702"/>
  </r>
  <r>
    <s v="SPPul94"/>
    <d v="2020-07-08T00:00:00"/>
    <x v="6"/>
    <x v="2"/>
    <s v="Tây Ban Nha"/>
    <n v="27"/>
    <n v="94"/>
    <n v="2538"/>
  </r>
  <r>
    <s v="USShi74"/>
    <d v="2020-07-25T00:00:00"/>
    <x v="6"/>
    <x v="0"/>
    <s v="Hoa Kỳ"/>
    <n v="28"/>
    <n v="74"/>
    <n v="2072"/>
  </r>
  <r>
    <s v="FRPul10"/>
    <d v="2020-08-11T00:00:00"/>
    <x v="7"/>
    <x v="2"/>
    <s v="Pháp"/>
    <n v="30"/>
    <n v="10"/>
    <n v="300"/>
  </r>
  <r>
    <s v="SPPan23"/>
    <d v="2020-08-28T00:00:00"/>
    <x v="7"/>
    <x v="1"/>
    <s v="Tây Ban Nha"/>
    <n v="27"/>
    <n v="23"/>
    <n v="621"/>
  </r>
  <r>
    <s v="JADre63"/>
    <d v="2020-09-14T00:00:00"/>
    <x v="8"/>
    <x v="3"/>
    <s v="Nhật Bản"/>
    <n v="26"/>
    <n v="63"/>
    <n v="1638"/>
  </r>
  <r>
    <s v="USPan72"/>
    <d v="2020-10-01T00:00:00"/>
    <x v="9"/>
    <x v="1"/>
    <s v="Hoa Kỳ"/>
    <n v="28"/>
    <n v="72"/>
    <n v="2016"/>
  </r>
  <r>
    <s v="JAShi45"/>
    <d v="2020-10-18T00:00:00"/>
    <x v="9"/>
    <x v="0"/>
    <s v="Nhật Bản"/>
    <n v="26"/>
    <n v="45"/>
    <n v="1170"/>
  </r>
  <r>
    <s v="FRShi32"/>
    <d v="2020-11-04T00:00:00"/>
    <x v="10"/>
    <x v="0"/>
    <s v="Pháp"/>
    <n v="30"/>
    <n v="32"/>
    <n v="960"/>
  </r>
  <r>
    <s v="FRShi65"/>
    <d v="2020-01-03T00:00:00"/>
    <x v="0"/>
    <x v="0"/>
    <s v="Pháp"/>
    <n v="30"/>
    <n v="65"/>
    <n v="1950"/>
  </r>
  <r>
    <s v="USPan96"/>
    <d v="2020-01-20T00:00:00"/>
    <x v="0"/>
    <x v="1"/>
    <s v="Hoa Kỳ"/>
    <n v="28"/>
    <n v="96"/>
    <n v="2688"/>
  </r>
  <r>
    <s v="FRPul58"/>
    <d v="2020-02-06T00:00:00"/>
    <x v="1"/>
    <x v="2"/>
    <s v="Pháp"/>
    <n v="30"/>
    <n v="58"/>
    <n v="1740"/>
  </r>
  <r>
    <s v="FRShi36"/>
    <d v="2020-02-23T00:00:00"/>
    <x v="1"/>
    <x v="0"/>
    <s v="Pháp"/>
    <n v="30"/>
    <n v="36"/>
    <n v="1080"/>
  </r>
  <r>
    <s v="USDre11"/>
    <d v="2020-03-11T00:00:00"/>
    <x v="2"/>
    <x v="3"/>
    <s v="Hoa Kỳ"/>
    <n v="28"/>
    <n v="11"/>
    <n v="308"/>
  </r>
  <r>
    <s v="USPan31"/>
    <d v="2020-03-28T00:00:00"/>
    <x v="2"/>
    <x v="1"/>
    <s v="Hoa Kỳ"/>
    <n v="28"/>
    <n v="31"/>
    <n v="868"/>
  </r>
  <r>
    <s v="SPPul25"/>
    <d v="2020-04-14T00:00:00"/>
    <x v="3"/>
    <x v="2"/>
    <s v="Tây Ban Nha"/>
    <n v="27"/>
    <n v="25"/>
    <n v="675"/>
  </r>
  <r>
    <s v="SPPan47"/>
    <d v="2020-05-01T00:00:00"/>
    <x v="4"/>
    <x v="1"/>
    <s v="Tây Ban Nha"/>
    <n v="27"/>
    <n v="47"/>
    <n v="1269"/>
  </r>
  <r>
    <s v="FRPan95"/>
    <d v="2020-05-18T00:00:00"/>
    <x v="4"/>
    <x v="1"/>
    <s v="Pháp"/>
    <n v="30"/>
    <n v="95"/>
    <n v="2850"/>
  </r>
  <r>
    <s v="JAPan93"/>
    <d v="2020-06-04T00:00:00"/>
    <x v="5"/>
    <x v="1"/>
    <s v="Nhật Bản"/>
    <n v="26"/>
    <n v="93"/>
    <n v="2418"/>
  </r>
  <r>
    <s v="SPPan26"/>
    <d v="2020-06-21T00:00:00"/>
    <x v="5"/>
    <x v="1"/>
    <s v="Tây Ban Nha"/>
    <n v="27"/>
    <n v="26"/>
    <n v="702"/>
  </r>
  <r>
    <s v="SPPul94"/>
    <d v="2020-07-08T00:00:00"/>
    <x v="6"/>
    <x v="2"/>
    <s v="Tây Ban Nha"/>
    <n v="27"/>
    <n v="94"/>
    <n v="2538"/>
  </r>
  <r>
    <s v="USShi74"/>
    <d v="2020-07-25T00:00:00"/>
    <x v="6"/>
    <x v="0"/>
    <s v="Hoa Kỳ"/>
    <n v="28"/>
    <n v="74"/>
    <n v="2072"/>
  </r>
  <r>
    <s v="FRPul10"/>
    <d v="2020-08-11T00:00:00"/>
    <x v="7"/>
    <x v="2"/>
    <s v="Pháp"/>
    <n v="30"/>
    <n v="10"/>
    <n v="300"/>
  </r>
  <r>
    <s v="SPPan23"/>
    <d v="2020-08-28T00:00:00"/>
    <x v="7"/>
    <x v="1"/>
    <s v="Tây Ban Nha"/>
    <n v="27"/>
    <n v="23"/>
    <n v="621"/>
  </r>
  <r>
    <s v="JADre63"/>
    <d v="2020-09-14T00:00:00"/>
    <x v="8"/>
    <x v="3"/>
    <s v="Nhật Bản"/>
    <n v="26"/>
    <n v="63"/>
    <n v="1638"/>
  </r>
  <r>
    <s v="USPan72"/>
    <d v="2020-10-01T00:00:00"/>
    <x v="9"/>
    <x v="1"/>
    <s v="Hoa Kỳ"/>
    <n v="28"/>
    <n v="72"/>
    <n v="2016"/>
  </r>
  <r>
    <s v="JAShi45"/>
    <d v="2020-10-18T00:00:00"/>
    <x v="9"/>
    <x v="0"/>
    <s v="Nhật Bản"/>
    <n v="26"/>
    <n v="45"/>
    <n v="1170"/>
  </r>
  <r>
    <s v="FRShi32"/>
    <d v="2020-11-04T00:00:00"/>
    <x v="10"/>
    <x v="0"/>
    <s v="Pháp"/>
    <n v="30"/>
    <n v="32"/>
    <n v="960"/>
  </r>
  <r>
    <s v="FRShi65"/>
    <d v="2020-01-03T00:00:00"/>
    <x v="0"/>
    <x v="0"/>
    <s v="Pháp"/>
    <n v="30"/>
    <n v="65"/>
    <n v="1950"/>
  </r>
  <r>
    <s v="USPan96"/>
    <d v="2020-01-20T00:00:00"/>
    <x v="0"/>
    <x v="1"/>
    <s v="Hoa Kỳ"/>
    <n v="28"/>
    <n v="96"/>
    <n v="2688"/>
  </r>
  <r>
    <s v="FRPul58"/>
    <d v="2020-02-06T00:00:00"/>
    <x v="1"/>
    <x v="2"/>
    <s v="Pháp"/>
    <n v="30"/>
    <n v="58"/>
    <n v="1740"/>
  </r>
  <r>
    <s v="FRShi36"/>
    <d v="2020-02-23T00:00:00"/>
    <x v="1"/>
    <x v="0"/>
    <s v="Pháp"/>
    <n v="30"/>
    <n v="36"/>
    <n v="1080"/>
  </r>
  <r>
    <s v="USDre11"/>
    <d v="2020-03-11T00:00:00"/>
    <x v="2"/>
    <x v="3"/>
    <s v="Hoa Kỳ"/>
    <n v="28"/>
    <n v="11"/>
    <n v="308"/>
  </r>
  <r>
    <s v="USPan31"/>
    <d v="2020-03-28T00:00:00"/>
    <x v="2"/>
    <x v="1"/>
    <s v="Hoa Kỳ"/>
    <n v="28"/>
    <n v="31"/>
    <n v="868"/>
  </r>
  <r>
    <s v="SPPul25"/>
    <d v="2020-04-14T00:00:00"/>
    <x v="3"/>
    <x v="2"/>
    <s v="Tây Ban Nha"/>
    <n v="27"/>
    <n v="25"/>
    <n v="675"/>
  </r>
  <r>
    <s v="SPPan47"/>
    <d v="2020-05-01T00:00:00"/>
    <x v="4"/>
    <x v="1"/>
    <s v="Tây Ban Nha"/>
    <n v="27"/>
    <n v="47"/>
    <n v="1269"/>
  </r>
  <r>
    <s v="FRPan95"/>
    <d v="2020-05-18T00:00:00"/>
    <x v="4"/>
    <x v="1"/>
    <s v="Pháp"/>
    <n v="30"/>
    <n v="95"/>
    <n v="2850"/>
  </r>
  <r>
    <s v="JAPan93"/>
    <d v="2020-06-04T00:00:00"/>
    <x v="5"/>
    <x v="1"/>
    <s v="Nhật Bản"/>
    <n v="26"/>
    <n v="93"/>
    <n v="2418"/>
  </r>
  <r>
    <s v="SPPan26"/>
    <d v="2020-06-21T00:00:00"/>
    <x v="5"/>
    <x v="1"/>
    <s v="Tây Ban Nha"/>
    <n v="27"/>
    <n v="26"/>
    <n v="702"/>
  </r>
  <r>
    <s v="SPPul94"/>
    <d v="2020-07-08T00:00:00"/>
    <x v="6"/>
    <x v="2"/>
    <s v="Tây Ban Nha"/>
    <n v="27"/>
    <n v="94"/>
    <n v="2538"/>
  </r>
  <r>
    <s v="USShi74"/>
    <d v="2020-07-25T00:00:00"/>
    <x v="6"/>
    <x v="0"/>
    <s v="Hoa Kỳ"/>
    <n v="28"/>
    <n v="74"/>
    <n v="2072"/>
  </r>
  <r>
    <s v="FRPul10"/>
    <d v="2020-08-11T00:00:00"/>
    <x v="7"/>
    <x v="2"/>
    <s v="Pháp"/>
    <n v="30"/>
    <n v="10"/>
    <n v="300"/>
  </r>
  <r>
    <s v="SPPan23"/>
    <d v="2020-08-28T00:00:00"/>
    <x v="7"/>
    <x v="1"/>
    <s v="Tây Ban Nha"/>
    <n v="27"/>
    <n v="23"/>
    <n v="621"/>
  </r>
  <r>
    <s v="JADre63"/>
    <d v="2020-09-14T00:00:00"/>
    <x v="8"/>
    <x v="3"/>
    <s v="Nhật Bản"/>
    <n v="26"/>
    <n v="63"/>
    <n v="1638"/>
  </r>
  <r>
    <s v="USPan72"/>
    <d v="2020-10-01T00:00:00"/>
    <x v="9"/>
    <x v="1"/>
    <s v="Hoa Kỳ"/>
    <n v="28"/>
    <n v="72"/>
    <n v="2016"/>
  </r>
  <r>
    <s v="JAShi45"/>
    <d v="2020-10-18T00:00:00"/>
    <x v="9"/>
    <x v="0"/>
    <s v="Nhật Bản"/>
    <n v="26"/>
    <n v="45"/>
    <n v="1170"/>
  </r>
  <r>
    <s v="FRShi32"/>
    <d v="2020-11-04T00:00:00"/>
    <x v="10"/>
    <x v="0"/>
    <s v="Pháp"/>
    <n v="30"/>
    <n v="32"/>
    <n v="960"/>
  </r>
  <r>
    <s v="FRShi65"/>
    <d v="2020-01-03T00:00:00"/>
    <x v="0"/>
    <x v="0"/>
    <s v="Pháp"/>
    <n v="30"/>
    <n v="65"/>
    <n v="1950"/>
  </r>
  <r>
    <s v="USPan96"/>
    <d v="2020-01-20T00:00:00"/>
    <x v="0"/>
    <x v="1"/>
    <s v="Hoa Kỳ"/>
    <n v="28"/>
    <n v="96"/>
    <n v="2688"/>
  </r>
  <r>
    <s v="FRPul58"/>
    <d v="2020-02-06T00:00:00"/>
    <x v="1"/>
    <x v="2"/>
    <s v="Pháp"/>
    <n v="30"/>
    <n v="58"/>
    <n v="1740"/>
  </r>
  <r>
    <s v="FRShi36"/>
    <d v="2020-02-23T00:00:00"/>
    <x v="1"/>
    <x v="0"/>
    <s v="Pháp"/>
    <n v="30"/>
    <n v="36"/>
    <n v="1080"/>
  </r>
  <r>
    <s v="USDre11"/>
    <d v="2020-03-11T00:00:00"/>
    <x v="2"/>
    <x v="3"/>
    <s v="Hoa Kỳ"/>
    <n v="28"/>
    <n v="11"/>
    <n v="308"/>
  </r>
  <r>
    <s v="USPan31"/>
    <d v="2020-03-28T00:00:00"/>
    <x v="2"/>
    <x v="1"/>
    <s v="Hoa Kỳ"/>
    <n v="28"/>
    <n v="31"/>
    <n v="868"/>
  </r>
  <r>
    <s v="SPPul25"/>
    <d v="2020-04-14T00:00:00"/>
    <x v="3"/>
    <x v="2"/>
    <s v="Tây Ban Nha"/>
    <n v="27"/>
    <n v="25"/>
    <n v="675"/>
  </r>
  <r>
    <s v="SPPan47"/>
    <d v="2020-05-01T00:00:00"/>
    <x v="4"/>
    <x v="1"/>
    <s v="Tây Ban Nha"/>
    <n v="27"/>
    <n v="47"/>
    <n v="1269"/>
  </r>
  <r>
    <s v="FRPan95"/>
    <d v="2020-05-18T00:00:00"/>
    <x v="4"/>
    <x v="1"/>
    <s v="Pháp"/>
    <n v="30"/>
    <n v="95"/>
    <n v="2850"/>
  </r>
  <r>
    <s v="JAPan93"/>
    <d v="2020-06-04T00:00:00"/>
    <x v="5"/>
    <x v="1"/>
    <s v="Nhật Bản"/>
    <n v="26"/>
    <n v="93"/>
    <n v="2418"/>
  </r>
  <r>
    <s v="SPPan26"/>
    <d v="2020-06-21T00:00:00"/>
    <x v="5"/>
    <x v="1"/>
    <s v="Tây Ban Nha"/>
    <n v="27"/>
    <n v="26"/>
    <n v="702"/>
  </r>
  <r>
    <s v="SPPul94"/>
    <d v="2020-07-08T00:00:00"/>
    <x v="6"/>
    <x v="2"/>
    <s v="Tây Ban Nha"/>
    <n v="27"/>
    <n v="94"/>
    <n v="2538"/>
  </r>
  <r>
    <s v="USShi74"/>
    <d v="2020-07-25T00:00:00"/>
    <x v="6"/>
    <x v="0"/>
    <s v="Hoa Kỳ"/>
    <n v="28"/>
    <n v="74"/>
    <n v="2072"/>
  </r>
  <r>
    <s v="FRPul10"/>
    <d v="2020-08-11T00:00:00"/>
    <x v="7"/>
    <x v="2"/>
    <s v="Pháp"/>
    <n v="30"/>
    <n v="10"/>
    <n v="300"/>
  </r>
  <r>
    <s v="SPPan23"/>
    <d v="2020-08-28T00:00:00"/>
    <x v="7"/>
    <x v="1"/>
    <s v="Tây Ban Nha"/>
    <n v="27"/>
    <n v="23"/>
    <n v="621"/>
  </r>
  <r>
    <s v="JADre63"/>
    <d v="2020-09-14T00:00:00"/>
    <x v="8"/>
    <x v="3"/>
    <s v="Nhật Bản"/>
    <n v="26"/>
    <n v="63"/>
    <n v="1638"/>
  </r>
  <r>
    <s v="USPan72"/>
    <d v="2020-10-01T00:00:00"/>
    <x v="9"/>
    <x v="1"/>
    <s v="Hoa Kỳ"/>
    <n v="28"/>
    <n v="72"/>
    <n v="2016"/>
  </r>
  <r>
    <s v="JAShi45"/>
    <d v="2020-10-18T00:00:00"/>
    <x v="9"/>
    <x v="0"/>
    <s v="Nhật Bản"/>
    <n v="26"/>
    <n v="45"/>
    <n v="1170"/>
  </r>
  <r>
    <s v="FRShi32"/>
    <d v="2020-11-04T00:00:00"/>
    <x v="10"/>
    <x v="0"/>
    <s v="Pháp"/>
    <n v="30"/>
    <n v="32"/>
    <n v="960"/>
  </r>
  <r>
    <s v="FRShi65"/>
    <d v="2020-01-03T00:00:00"/>
    <x v="0"/>
    <x v="0"/>
    <s v="Pháp"/>
    <n v="30"/>
    <n v="65"/>
    <n v="1950"/>
  </r>
  <r>
    <s v="USPan96"/>
    <d v="2020-01-20T00:00:00"/>
    <x v="0"/>
    <x v="1"/>
    <s v="Hoa Kỳ"/>
    <n v="28"/>
    <n v="96"/>
    <n v="2688"/>
  </r>
  <r>
    <s v="FRPul58"/>
    <d v="2020-02-06T00:00:00"/>
    <x v="1"/>
    <x v="2"/>
    <s v="Pháp"/>
    <n v="30"/>
    <n v="58"/>
    <n v="1740"/>
  </r>
  <r>
    <s v="FRShi36"/>
    <d v="2020-02-23T00:00:00"/>
    <x v="1"/>
    <x v="0"/>
    <s v="Pháp"/>
    <n v="30"/>
    <n v="36"/>
    <n v="1080"/>
  </r>
  <r>
    <s v="USDre11"/>
    <d v="2020-03-11T00:00:00"/>
    <x v="2"/>
    <x v="3"/>
    <s v="Hoa Kỳ"/>
    <n v="28"/>
    <n v="11"/>
    <n v="308"/>
  </r>
  <r>
    <s v="USPan31"/>
    <d v="2020-03-28T00:00:00"/>
    <x v="2"/>
    <x v="1"/>
    <s v="Hoa Kỳ"/>
    <n v="28"/>
    <n v="31"/>
    <n v="868"/>
  </r>
  <r>
    <s v="SPPul25"/>
    <d v="2020-04-14T00:00:00"/>
    <x v="3"/>
    <x v="2"/>
    <s v="Tây Ban Nha"/>
    <n v="27"/>
    <n v="25"/>
    <n v="675"/>
  </r>
  <r>
    <s v="SPPan47"/>
    <d v="2020-05-01T00:00:00"/>
    <x v="4"/>
    <x v="1"/>
    <s v="Tây Ban Nha"/>
    <n v="27"/>
    <n v="47"/>
    <n v="1269"/>
  </r>
  <r>
    <s v="FRPan95"/>
    <d v="2020-05-18T00:00:00"/>
    <x v="4"/>
    <x v="1"/>
    <s v="Pháp"/>
    <n v="30"/>
    <n v="95"/>
    <n v="2850"/>
  </r>
  <r>
    <s v="JAPan93"/>
    <d v="2020-06-04T00:00:00"/>
    <x v="5"/>
    <x v="1"/>
    <s v="Nhật Bản"/>
    <n v="26"/>
    <n v="93"/>
    <n v="2418"/>
  </r>
  <r>
    <s v="SPPan26"/>
    <d v="2020-06-21T00:00:00"/>
    <x v="5"/>
    <x v="1"/>
    <s v="Tây Ban Nha"/>
    <n v="27"/>
    <n v="26"/>
    <n v="702"/>
  </r>
  <r>
    <s v="SPPul94"/>
    <d v="2020-07-08T00:00:00"/>
    <x v="6"/>
    <x v="2"/>
    <s v="Tây Ban Nha"/>
    <n v="27"/>
    <n v="94"/>
    <n v="2538"/>
  </r>
  <r>
    <s v="USShi74"/>
    <d v="2020-07-25T00:00:00"/>
    <x v="6"/>
    <x v="0"/>
    <s v="Hoa Kỳ"/>
    <n v="28"/>
    <n v="74"/>
    <n v="2072"/>
  </r>
  <r>
    <s v="FRPul10"/>
    <d v="2020-08-11T00:00:00"/>
    <x v="7"/>
    <x v="2"/>
    <s v="Pháp"/>
    <n v="30"/>
    <n v="10"/>
    <n v="300"/>
  </r>
  <r>
    <s v="SPPan23"/>
    <d v="2020-08-28T00:00:00"/>
    <x v="7"/>
    <x v="1"/>
    <s v="Tây Ban Nha"/>
    <n v="27"/>
    <n v="23"/>
    <n v="621"/>
  </r>
  <r>
    <s v="JADre63"/>
    <d v="2020-09-14T00:00:00"/>
    <x v="8"/>
    <x v="3"/>
    <s v="Nhật Bản"/>
    <n v="26"/>
    <n v="63"/>
    <n v="1638"/>
  </r>
  <r>
    <s v="USPan72"/>
    <d v="2020-10-01T00:00:00"/>
    <x v="9"/>
    <x v="1"/>
    <s v="Hoa Kỳ"/>
    <n v="28"/>
    <n v="72"/>
    <n v="2016"/>
  </r>
  <r>
    <s v="JAShi45"/>
    <d v="2020-10-18T00:00:00"/>
    <x v="9"/>
    <x v="0"/>
    <s v="Nhật Bản"/>
    <n v="26"/>
    <n v="45"/>
    <n v="1170"/>
  </r>
  <r>
    <s v="FRShi32"/>
    <d v="2020-11-04T00:00:00"/>
    <x v="10"/>
    <x v="0"/>
    <s v="Pháp"/>
    <n v="30"/>
    <n v="32"/>
    <n v="960"/>
  </r>
  <r>
    <s v="FRShi65"/>
    <d v="2020-01-03T00:00:00"/>
    <x v="0"/>
    <x v="0"/>
    <s v="Pháp"/>
    <n v="30"/>
    <n v="65"/>
    <n v="1950"/>
  </r>
  <r>
    <s v="USPan96"/>
    <d v="2020-01-20T00:00:00"/>
    <x v="0"/>
    <x v="1"/>
    <s v="Hoa Kỳ"/>
    <n v="28"/>
    <n v="96"/>
    <n v="2688"/>
  </r>
  <r>
    <s v="FRPul58"/>
    <d v="2020-02-06T00:00:00"/>
    <x v="1"/>
    <x v="2"/>
    <s v="Pháp"/>
    <n v="30"/>
    <n v="58"/>
    <n v="1740"/>
  </r>
  <r>
    <s v="FRShi36"/>
    <d v="2020-02-23T00:00:00"/>
    <x v="1"/>
    <x v="0"/>
    <s v="Pháp"/>
    <n v="30"/>
    <n v="36"/>
    <n v="1080"/>
  </r>
  <r>
    <s v="USDre11"/>
    <d v="2020-03-11T00:00:00"/>
    <x v="2"/>
    <x v="3"/>
    <s v="Hoa Kỳ"/>
    <n v="28"/>
    <n v="11"/>
    <n v="308"/>
  </r>
  <r>
    <s v="USPan31"/>
    <d v="2020-03-28T00:00:00"/>
    <x v="2"/>
    <x v="1"/>
    <s v="Hoa Kỳ"/>
    <n v="28"/>
    <n v="31"/>
    <n v="868"/>
  </r>
  <r>
    <s v="SPPul25"/>
    <d v="2020-04-14T00:00:00"/>
    <x v="3"/>
    <x v="2"/>
    <s v="Tây Ban Nha"/>
    <n v="27"/>
    <n v="25"/>
    <n v="675"/>
  </r>
  <r>
    <s v="SPPan47"/>
    <d v="2020-05-01T00:00:00"/>
    <x v="4"/>
    <x v="1"/>
    <s v="Tây Ban Nha"/>
    <n v="27"/>
    <n v="47"/>
    <n v="1269"/>
  </r>
  <r>
    <s v="FRPan95"/>
    <d v="2020-05-18T00:00:00"/>
    <x v="4"/>
    <x v="1"/>
    <s v="Pháp"/>
    <n v="30"/>
    <n v="95"/>
    <n v="2850"/>
  </r>
  <r>
    <s v="JAPan93"/>
    <d v="2020-06-04T00:00:00"/>
    <x v="5"/>
    <x v="1"/>
    <s v="Nhật Bản"/>
    <n v="26"/>
    <n v="93"/>
    <n v="2418"/>
  </r>
  <r>
    <s v="SPPan26"/>
    <d v="2020-06-21T00:00:00"/>
    <x v="5"/>
    <x v="1"/>
    <s v="Tây Ban Nha"/>
    <n v="27"/>
    <n v="26"/>
    <n v="702"/>
  </r>
  <r>
    <s v="SPPul94"/>
    <d v="2020-07-08T00:00:00"/>
    <x v="6"/>
    <x v="2"/>
    <s v="Tây Ban Nha"/>
    <n v="27"/>
    <n v="94"/>
    <n v="2538"/>
  </r>
  <r>
    <s v="USShi74"/>
    <d v="2020-07-25T00:00:00"/>
    <x v="6"/>
    <x v="0"/>
    <s v="Hoa Kỳ"/>
    <n v="28"/>
    <n v="74"/>
    <n v="2072"/>
  </r>
  <r>
    <s v="FRPul10"/>
    <d v="2020-08-11T00:00:00"/>
    <x v="7"/>
    <x v="2"/>
    <s v="Pháp"/>
    <n v="30"/>
    <n v="10"/>
    <n v="300"/>
  </r>
  <r>
    <s v="SPPan23"/>
    <d v="2020-08-28T00:00:00"/>
    <x v="7"/>
    <x v="1"/>
    <s v="Tây Ban Nha"/>
    <n v="27"/>
    <n v="23"/>
    <n v="621"/>
  </r>
  <r>
    <s v="JADre63"/>
    <d v="2020-09-14T00:00:00"/>
    <x v="8"/>
    <x v="3"/>
    <s v="Nhật Bản"/>
    <n v="26"/>
    <n v="63"/>
    <n v="1638"/>
  </r>
  <r>
    <s v="USPan72"/>
    <d v="2020-10-01T00:00:00"/>
    <x v="9"/>
    <x v="1"/>
    <s v="Hoa Kỳ"/>
    <n v="28"/>
    <n v="72"/>
    <n v="2016"/>
  </r>
  <r>
    <s v="JAShi45"/>
    <d v="2020-10-18T00:00:00"/>
    <x v="9"/>
    <x v="0"/>
    <s v="Nhật Bản"/>
    <n v="26"/>
    <n v="45"/>
    <n v="1170"/>
  </r>
  <r>
    <s v="FRShi32"/>
    <d v="2020-11-04T00:00:00"/>
    <x v="10"/>
    <x v="0"/>
    <s v="Pháp"/>
    <n v="30"/>
    <n v="32"/>
    <n v="960"/>
  </r>
  <r>
    <s v="FRShi65"/>
    <d v="2020-01-03T00:00:00"/>
    <x v="0"/>
    <x v="0"/>
    <s v="Pháp"/>
    <n v="30"/>
    <n v="65"/>
    <n v="1950"/>
  </r>
  <r>
    <s v="USPan96"/>
    <d v="2020-01-20T00:00:00"/>
    <x v="0"/>
    <x v="1"/>
    <s v="Hoa Kỳ"/>
    <n v="28"/>
    <n v="96"/>
    <n v="2688"/>
  </r>
  <r>
    <s v="FRPul58"/>
    <d v="2020-02-06T00:00:00"/>
    <x v="1"/>
    <x v="2"/>
    <s v="Pháp"/>
    <n v="30"/>
    <n v="58"/>
    <n v="1740"/>
  </r>
  <r>
    <s v="FRShi36"/>
    <d v="2020-02-23T00:00:00"/>
    <x v="1"/>
    <x v="0"/>
    <s v="Pháp"/>
    <n v="30"/>
    <n v="36"/>
    <n v="1080"/>
  </r>
  <r>
    <s v="USDre11"/>
    <d v="2020-03-11T00:00:00"/>
    <x v="2"/>
    <x v="3"/>
    <s v="Hoa Kỳ"/>
    <n v="28"/>
    <n v="11"/>
    <n v="308"/>
  </r>
  <r>
    <s v="USPan31"/>
    <d v="2020-03-28T00:00:00"/>
    <x v="2"/>
    <x v="1"/>
    <s v="Hoa Kỳ"/>
    <n v="28"/>
    <n v="31"/>
    <n v="868"/>
  </r>
  <r>
    <s v="SPPul25"/>
    <d v="2020-04-14T00:00:00"/>
    <x v="3"/>
    <x v="2"/>
    <s v="Tây Ban Nha"/>
    <n v="27"/>
    <n v="25"/>
    <n v="675"/>
  </r>
  <r>
    <s v="SPPan47"/>
    <d v="2020-05-01T00:00:00"/>
    <x v="4"/>
    <x v="1"/>
    <s v="Tây Ban Nha"/>
    <n v="27"/>
    <n v="47"/>
    <n v="1269"/>
  </r>
  <r>
    <s v="FRPan95"/>
    <d v="2020-05-18T00:00:00"/>
    <x v="4"/>
    <x v="1"/>
    <s v="Pháp"/>
    <n v="30"/>
    <n v="95"/>
    <n v="2850"/>
  </r>
  <r>
    <s v="JAPan93"/>
    <d v="2020-06-04T00:00:00"/>
    <x v="5"/>
    <x v="1"/>
    <s v="Nhật Bản"/>
    <n v="26"/>
    <n v="93"/>
    <n v="2418"/>
  </r>
  <r>
    <s v="SPPan26"/>
    <d v="2020-06-21T00:00:00"/>
    <x v="5"/>
    <x v="1"/>
    <s v="Tây Ban Nha"/>
    <n v="27"/>
    <n v="26"/>
    <n v="702"/>
  </r>
  <r>
    <s v="SPPul94"/>
    <d v="2020-07-08T00:00:00"/>
    <x v="6"/>
    <x v="2"/>
    <s v="Tây Ban Nha"/>
    <n v="27"/>
    <n v="94"/>
    <n v="2538"/>
  </r>
  <r>
    <s v="USShi74"/>
    <d v="2020-07-25T00:00:00"/>
    <x v="6"/>
    <x v="0"/>
    <s v="Hoa Kỳ"/>
    <n v="28"/>
    <n v="74"/>
    <n v="2072"/>
  </r>
  <r>
    <s v="FRPul10"/>
    <d v="2020-08-11T00:00:00"/>
    <x v="7"/>
    <x v="2"/>
    <s v="Pháp"/>
    <n v="30"/>
    <n v="10"/>
    <n v="300"/>
  </r>
  <r>
    <s v="SPPan23"/>
    <d v="2020-08-28T00:00:00"/>
    <x v="7"/>
    <x v="1"/>
    <s v="Tây Ban Nha"/>
    <n v="27"/>
    <n v="23"/>
    <n v="621"/>
  </r>
  <r>
    <s v="JADre63"/>
    <d v="2020-09-14T00:00:00"/>
    <x v="8"/>
    <x v="3"/>
    <s v="Nhật Bản"/>
    <n v="26"/>
    <n v="63"/>
    <n v="1638"/>
  </r>
  <r>
    <s v="USPan72"/>
    <d v="2020-10-01T00:00:00"/>
    <x v="9"/>
    <x v="1"/>
    <s v="Hoa Kỳ"/>
    <n v="28"/>
    <n v="72"/>
    <n v="2016"/>
  </r>
  <r>
    <s v="JAShi45"/>
    <d v="2020-10-18T00:00:00"/>
    <x v="9"/>
    <x v="0"/>
    <s v="Nhật Bản"/>
    <n v="26"/>
    <n v="45"/>
    <n v="1170"/>
  </r>
  <r>
    <s v="FRShi32"/>
    <d v="2020-11-04T00:00:00"/>
    <x v="10"/>
    <x v="0"/>
    <s v="Pháp"/>
    <n v="30"/>
    <n v="32"/>
    <n v="9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DD598-AC5A-42C5-A60B-080AC32AF6A7}" name="PivotTable1" cacheId="6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H16:M25" firstHeaderRow="1" firstDataRow="2" firstDataCol="2" rowPageCount="1" colPageCount="1"/>
  <pivotFields count="9">
    <pivotField compact="0" outline="0" showAll="0"/>
    <pivotField name="tháng"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dataField="1" compact="0" outline="0" showAll="0"/>
    <pivotField axis="axisCol" compact="0" outline="0" showAll="0">
      <items count="4">
        <item x="1"/>
        <item x="0"/>
        <item x="2"/>
        <item t="default"/>
      </items>
    </pivotField>
    <pivotField dataField="1" compact="0" outline="0" showAll="0">
      <items count="9">
        <item x="5"/>
        <item x="0"/>
        <item x="1"/>
        <item x="3"/>
        <item x="7"/>
        <item x="4"/>
        <item x="6"/>
        <item x="2"/>
        <item t="default"/>
      </items>
    </pivotField>
  </pivotFields>
  <rowFields count="2">
    <field x="3"/>
    <field x="-2"/>
  </rowFields>
  <row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1" item="1" hier="-1"/>
  </pageFields>
  <dataFields count="2">
    <dataField name="Sum of SỐ LƯỢNG" fld="6" baseField="0" baseItem="0"/>
    <dataField name="Sum of THÀNH TIỀN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4D3930-3B6D-48C9-A1F3-7A5D10B451CA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M3:P9" firstHeaderRow="1" firstDataRow="3" firstDataCol="1" rowPageCount="1" colPageCount="1"/>
  <pivotFields count="10">
    <pivotField axis="axisPage" compact="0" outline="0" multipleItemSelectionAllowed="1" showAll="0">
      <items count="3">
        <item x="0"/>
        <item h="1" x="1"/>
        <item t="default"/>
      </items>
    </pivotField>
    <pivotField compact="0" outline="0" showAll="0"/>
    <pivotField axis="axisCol"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/>
    <pivotField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4">
        <item x="1"/>
        <item x="0"/>
        <item x="2"/>
        <item t="default"/>
      </items>
    </pivotField>
    <pivotField dataField="1" compact="0" outline="0" showAll="0"/>
    <pivotField compact="0" outline="0" showAll="0"/>
    <pivotField compact="0" outline="0" showAll="0"/>
    <pivotField axis="axisCol"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2">
    <field x="9"/>
    <field x="2"/>
  </colFields>
  <colItems count="3">
    <i>
      <x v="1"/>
    </i>
    <i>
      <x v="2"/>
    </i>
    <i t="grand">
      <x/>
    </i>
  </colItems>
  <pageFields count="1">
    <pageField fld="0" hier="-1"/>
  </pageFields>
  <dataFields count="1">
    <dataField name="Sum of SỐ LƯỢNG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745385-925B-4EA6-AF72-60DAD51531D1}" name="PivotTable3" cacheId="18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L2:R13" firstHeaderRow="1" firstDataRow="2" firstDataCol="2"/>
  <pivotFields count="7">
    <pivotField compact="0" outline="0" showAll="0"/>
    <pivotField compact="0" outline="0" showAll="0"/>
    <pivotField name="tuần " axis="axisCol" compact="0" numFmtId="14" outline="0" showAll="0">
      <items count="7">
        <item x="0"/>
        <item n="tuần 1" x="1"/>
        <item n="tuần 2" x="2"/>
        <item n="tuần 3" x="3"/>
        <item n="tuần 4" x="4"/>
        <item x="5"/>
        <item t="default"/>
      </items>
    </pivotField>
    <pivotField axis="axisRow" compact="0" outline="0" showAll="0">
      <items count="5">
        <item x="2"/>
        <item x="3"/>
        <item x="0"/>
        <item x="1"/>
        <item t="default"/>
      </items>
    </pivotField>
    <pivotField dataField="1" compact="0" outline="0" showAll="0"/>
    <pivotField compact="0" numFmtId="164" outline="0" showAll="0"/>
    <pivotField dataField="1" compact="0" numFmtId="164" outline="0" showAll="0"/>
  </pivotFields>
  <rowFields count="2">
    <field x="3"/>
    <field x="-2"/>
  </rowFields>
  <row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2">
    <dataField name="Sum of Số lượng" fld="4" baseField="3" baseItem="0"/>
    <dataField name="Sum of Thành tiề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A0E76C-583B-4FD6-9882-FF6FA064B620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L13:P18" firstHeaderRow="1" firstDataRow="2" firstDataCol="1"/>
  <pivotFields count="7">
    <pivotField compact="0" outline="0" showAll="0"/>
    <pivotField compact="0" outline="0" showAll="0"/>
    <pivotField axis="axisRow" compact="0" outline="0" showAll="0">
      <items count="4">
        <item x="1"/>
        <item x="2"/>
        <item x="0"/>
        <item t="default"/>
      </items>
    </pivotField>
    <pivotField compact="0" numFmtId="164" outline="0" showAll="0"/>
    <pivotField compact="0" numFmtId="164" outline="0" showAll="0"/>
    <pivotField dataField="1" compact="0" numFmtId="164" outline="0" showAll="0"/>
    <pivotField axis="axisCol" compact="0" outline="0" showAll="0">
      <items count="4">
        <item x="0"/>
        <item x="1"/>
        <item x="2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hành tiề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B85935-FD84-4E40-A2D3-F43A72F0A88A}" name="PivotTable5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K12:W18" firstHeaderRow="1" firstDataRow="2" firstDataCol="1"/>
  <pivotFields count="8">
    <pivotField compact="0" outline="0" showAll="0"/>
    <pivotField compact="0" numFmtId="14" outline="0" showAll="0"/>
    <pivotField axis="axisCol" compact="0" outline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compact="0" outline="0" showAll="0">
      <items count="5">
        <item x="3"/>
        <item x="2"/>
        <item x="0"/>
        <item x="1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Số lượng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6"/>
  <sheetViews>
    <sheetView topLeftCell="C9" workbookViewId="0">
      <selection activeCell="H15" sqref="H15"/>
    </sheetView>
  </sheetViews>
  <sheetFormatPr defaultColWidth="9.140625" defaultRowHeight="16.5" x14ac:dyDescent="0.25"/>
  <cols>
    <col min="1" max="1" width="4.28515625" style="9" bestFit="1" customWidth="1"/>
    <col min="2" max="2" width="14.42578125" style="9" customWidth="1"/>
    <col min="3" max="3" width="13.28515625" style="9" customWidth="1"/>
    <col min="4" max="5" width="17.5703125" style="9" customWidth="1"/>
    <col min="6" max="6" width="15.28515625" style="9" customWidth="1"/>
    <col min="7" max="7" width="13.28515625" style="9" customWidth="1"/>
    <col min="8" max="8" width="13.28515625" style="9" bestFit="1" customWidth="1"/>
    <col min="9" max="9" width="18.5703125" style="9" bestFit="1" customWidth="1"/>
    <col min="10" max="12" width="11.42578125" style="9" bestFit="1" customWidth="1"/>
    <col min="13" max="13" width="11.28515625" style="9" bestFit="1" customWidth="1"/>
    <col min="14" max="14" width="10.85546875" style="9" bestFit="1" customWidth="1"/>
    <col min="15" max="15" width="14" style="9" bestFit="1" customWidth="1"/>
    <col min="16" max="17" width="10.85546875" style="9" bestFit="1" customWidth="1"/>
    <col min="18" max="18" width="14" style="9" bestFit="1" customWidth="1"/>
    <col min="19" max="19" width="11.28515625" style="9" bestFit="1" customWidth="1"/>
    <col min="20" max="20" width="10.85546875" style="9" bestFit="1" customWidth="1"/>
    <col min="21" max="21" width="14" style="9" bestFit="1" customWidth="1"/>
    <col min="22" max="22" width="11.28515625" style="9" bestFit="1" customWidth="1"/>
    <col min="23" max="24" width="18.5703125" style="9" bestFit="1" customWidth="1"/>
    <col min="25" max="25" width="23.5703125" style="9" bestFit="1" customWidth="1"/>
    <col min="26" max="26" width="22.42578125" style="9" bestFit="1" customWidth="1"/>
    <col min="27" max="16384" width="9.140625" style="9"/>
  </cols>
  <sheetData>
    <row r="1" spans="1:26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26" x14ac:dyDescent="0.25">
      <c r="A2" s="2" t="s">
        <v>1</v>
      </c>
      <c r="B2" s="2" t="s">
        <v>34</v>
      </c>
      <c r="C2" s="2" t="s">
        <v>16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26" x14ac:dyDescent="0.25">
      <c r="A3" s="3">
        <v>1</v>
      </c>
      <c r="B3" s="4">
        <v>40910</v>
      </c>
      <c r="C3" s="3">
        <v>5</v>
      </c>
      <c r="D3" s="3" t="s">
        <v>8</v>
      </c>
      <c r="E3" s="3" t="s">
        <v>9</v>
      </c>
      <c r="F3" s="3" t="s">
        <v>10</v>
      </c>
      <c r="G3" s="3">
        <v>1</v>
      </c>
      <c r="H3" s="3">
        <v>17000000</v>
      </c>
      <c r="I3" s="3">
        <f t="array" ref="I3:I11">G3:G11*H3:H11</f>
        <v>17000000</v>
      </c>
    </row>
    <row r="4" spans="1:26" x14ac:dyDescent="0.25">
      <c r="A4" s="3">
        <v>2</v>
      </c>
      <c r="B4" s="4">
        <v>40910</v>
      </c>
      <c r="C4" s="3">
        <v>6</v>
      </c>
      <c r="D4" s="3" t="s">
        <v>11</v>
      </c>
      <c r="E4" s="3" t="s">
        <v>12</v>
      </c>
      <c r="F4" s="3" t="s">
        <v>13</v>
      </c>
      <c r="G4" s="3">
        <v>3</v>
      </c>
      <c r="H4" s="3">
        <v>8000000</v>
      </c>
      <c r="I4" s="3">
        <v>24000000</v>
      </c>
    </row>
    <row r="5" spans="1:26" x14ac:dyDescent="0.25">
      <c r="A5" s="3">
        <v>3</v>
      </c>
      <c r="B5" s="4">
        <v>40910</v>
      </c>
      <c r="C5" s="3">
        <v>8</v>
      </c>
      <c r="D5" s="3" t="s">
        <v>14</v>
      </c>
      <c r="E5" s="3" t="s">
        <v>9</v>
      </c>
      <c r="F5" s="3" t="s">
        <v>10</v>
      </c>
      <c r="G5" s="3">
        <v>3</v>
      </c>
      <c r="H5" s="3">
        <v>35000000</v>
      </c>
      <c r="I5" s="3">
        <v>105000000</v>
      </c>
    </row>
    <row r="6" spans="1:26" x14ac:dyDescent="0.25">
      <c r="A6" s="3">
        <v>4</v>
      </c>
      <c r="B6" s="4">
        <v>40915</v>
      </c>
      <c r="C6" s="3">
        <v>9</v>
      </c>
      <c r="D6" s="3" t="s">
        <v>8</v>
      </c>
      <c r="E6" s="3" t="s">
        <v>9</v>
      </c>
      <c r="F6" s="3" t="s">
        <v>10</v>
      </c>
      <c r="G6" s="3">
        <v>2</v>
      </c>
      <c r="H6" s="3">
        <v>17000000</v>
      </c>
      <c r="I6" s="3">
        <v>34000000</v>
      </c>
    </row>
    <row r="7" spans="1:26" x14ac:dyDescent="0.25">
      <c r="A7" s="3">
        <v>5</v>
      </c>
      <c r="B7" s="4">
        <v>40946</v>
      </c>
      <c r="C7" s="3">
        <v>10</v>
      </c>
      <c r="D7" s="3" t="s">
        <v>8</v>
      </c>
      <c r="E7" s="3" t="s">
        <v>9</v>
      </c>
      <c r="F7" s="3" t="s">
        <v>10</v>
      </c>
      <c r="G7" s="3">
        <v>4</v>
      </c>
      <c r="H7" s="3">
        <v>17000000</v>
      </c>
      <c r="I7" s="3">
        <v>68000000</v>
      </c>
    </row>
    <row r="8" spans="1:26" x14ac:dyDescent="0.25">
      <c r="A8" s="3">
        <v>6</v>
      </c>
      <c r="B8" s="4">
        <v>40947</v>
      </c>
      <c r="C8" s="3">
        <v>13</v>
      </c>
      <c r="D8" s="3" t="s">
        <v>11</v>
      </c>
      <c r="E8" s="3" t="s">
        <v>12</v>
      </c>
      <c r="F8" s="3" t="s">
        <v>13</v>
      </c>
      <c r="G8" s="3">
        <v>1</v>
      </c>
      <c r="H8" s="3">
        <v>8000000</v>
      </c>
      <c r="I8" s="3">
        <v>8000000</v>
      </c>
    </row>
    <row r="9" spans="1:26" x14ac:dyDescent="0.25">
      <c r="A9" s="3">
        <v>7</v>
      </c>
      <c r="B9" s="4">
        <v>40948</v>
      </c>
      <c r="C9" s="3">
        <v>14</v>
      </c>
      <c r="D9" s="3" t="s">
        <v>14</v>
      </c>
      <c r="E9" s="3" t="s">
        <v>9</v>
      </c>
      <c r="F9" s="3" t="s">
        <v>10</v>
      </c>
      <c r="G9" s="3">
        <v>2</v>
      </c>
      <c r="H9" s="3">
        <v>35000000</v>
      </c>
      <c r="I9" s="3">
        <v>70000000</v>
      </c>
    </row>
    <row r="10" spans="1:26" x14ac:dyDescent="0.25">
      <c r="A10" s="3">
        <v>8</v>
      </c>
      <c r="B10" s="4">
        <v>40949</v>
      </c>
      <c r="C10" s="3">
        <v>15</v>
      </c>
      <c r="D10" s="3" t="s">
        <v>11</v>
      </c>
      <c r="E10" s="3" t="s">
        <v>12</v>
      </c>
      <c r="F10" s="3" t="s">
        <v>13</v>
      </c>
      <c r="G10" s="3">
        <v>1</v>
      </c>
      <c r="H10" s="3">
        <v>8000000</v>
      </c>
      <c r="I10" s="3">
        <v>8000000</v>
      </c>
    </row>
    <row r="11" spans="1:26" x14ac:dyDescent="0.25">
      <c r="A11" s="3">
        <v>9</v>
      </c>
      <c r="B11" s="4">
        <v>40950</v>
      </c>
      <c r="C11" s="3">
        <v>16</v>
      </c>
      <c r="D11" s="3" t="s">
        <v>8</v>
      </c>
      <c r="E11" s="3" t="s">
        <v>9</v>
      </c>
      <c r="F11" s="3" t="s">
        <v>10</v>
      </c>
      <c r="G11" s="3">
        <v>3</v>
      </c>
      <c r="H11" s="3">
        <v>17000000</v>
      </c>
      <c r="I11" s="3">
        <v>51000000</v>
      </c>
    </row>
    <row r="13" spans="1:26" x14ac:dyDescent="0.25">
      <c r="B13" s="1" t="s">
        <v>33</v>
      </c>
      <c r="C13" s="1"/>
      <c r="D13" s="1"/>
      <c r="E13" s="1"/>
    </row>
    <row r="14" spans="1:26" x14ac:dyDescent="0.25">
      <c r="B14" s="1"/>
      <c r="C14" s="1"/>
      <c r="D14" s="1"/>
      <c r="E14" s="1"/>
      <c r="H14" s="49" t="s">
        <v>140</v>
      </c>
      <c r="I14" s="50" t="s">
        <v>138</v>
      </c>
    </row>
    <row r="15" spans="1:26" x14ac:dyDescent="0.25">
      <c r="C15" s="1"/>
      <c r="D15" s="1"/>
      <c r="E15" s="1"/>
    </row>
    <row r="16" spans="1:26" x14ac:dyDescent="0.25">
      <c r="B16" s="1"/>
      <c r="C16" s="1"/>
      <c r="D16" s="1"/>
      <c r="E16" s="1"/>
      <c r="F16" s="1"/>
      <c r="G16" s="1"/>
      <c r="H16"/>
      <c r="I16"/>
      <c r="J16" s="49" t="s">
        <v>6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2:26" x14ac:dyDescent="0.25">
      <c r="B17" s="1"/>
      <c r="C17" s="1"/>
      <c r="D17" s="1"/>
      <c r="E17" s="1"/>
      <c r="F17" s="1"/>
      <c r="G17" s="1"/>
      <c r="H17" s="49" t="s">
        <v>2</v>
      </c>
      <c r="I17" s="49" t="s">
        <v>134</v>
      </c>
      <c r="J17" s="1">
        <v>8000000</v>
      </c>
      <c r="K17" s="1">
        <v>17000000</v>
      </c>
      <c r="L17" s="1">
        <v>35000000</v>
      </c>
      <c r="M17" s="1" t="s">
        <v>132</v>
      </c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2:26" x14ac:dyDescent="0.25">
      <c r="B18" s="1"/>
      <c r="C18" s="1"/>
      <c r="D18" s="1"/>
      <c r="E18" s="1"/>
      <c r="F18" s="1"/>
      <c r="G18" s="1"/>
      <c r="H18" s="1" t="s">
        <v>14</v>
      </c>
      <c r="I18" s="1" t="s">
        <v>137</v>
      </c>
      <c r="J18" s="12"/>
      <c r="K18" s="12"/>
      <c r="L18" s="12">
        <v>3</v>
      </c>
      <c r="M18" s="12">
        <v>3</v>
      </c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2:26" x14ac:dyDescent="0.25">
      <c r="B19" s="1"/>
      <c r="C19" s="1"/>
      <c r="D19" s="1"/>
      <c r="E19" s="1"/>
      <c r="F19" s="1"/>
      <c r="G19"/>
      <c r="H19"/>
      <c r="I19" s="1" t="s">
        <v>133</v>
      </c>
      <c r="J19" s="12"/>
      <c r="K19" s="12"/>
      <c r="L19" s="12">
        <v>105000000</v>
      </c>
      <c r="M19" s="12">
        <v>105000000</v>
      </c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2:26" x14ac:dyDescent="0.25">
      <c r="B20" s="1"/>
      <c r="C20" s="1"/>
      <c r="D20" s="1"/>
      <c r="E20" s="1"/>
      <c r="F20" s="1"/>
      <c r="G20" s="1"/>
      <c r="H20" s="1" t="s">
        <v>8</v>
      </c>
      <c r="I20" s="1" t="s">
        <v>137</v>
      </c>
      <c r="J20" s="12"/>
      <c r="K20" s="12">
        <v>3</v>
      </c>
      <c r="L20" s="12"/>
      <c r="M20" s="12">
        <v>3</v>
      </c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2:26" x14ac:dyDescent="0.25">
      <c r="B21" s="1"/>
      <c r="C21" s="1"/>
      <c r="D21" s="1"/>
      <c r="E21" s="1"/>
      <c r="F21" s="1"/>
      <c r="G21" s="1"/>
      <c r="H21"/>
      <c r="I21" s="1" t="s">
        <v>133</v>
      </c>
      <c r="J21" s="12"/>
      <c r="K21" s="12">
        <v>51000000</v>
      </c>
      <c r="L21" s="12"/>
      <c r="M21" s="12">
        <v>51000000</v>
      </c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2:26" x14ac:dyDescent="0.25">
      <c r="B22" s="1"/>
      <c r="C22" s="1"/>
      <c r="D22" s="1"/>
      <c r="E22" s="1"/>
      <c r="F22" s="1"/>
      <c r="G22"/>
      <c r="H22" s="1" t="s">
        <v>11</v>
      </c>
      <c r="I22" s="1" t="s">
        <v>137</v>
      </c>
      <c r="J22" s="12">
        <v>3</v>
      </c>
      <c r="K22" s="12"/>
      <c r="L22" s="12"/>
      <c r="M22" s="12">
        <v>3</v>
      </c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2:26" x14ac:dyDescent="0.25">
      <c r="B23" s="1"/>
      <c r="C23" s="1"/>
      <c r="D23" s="1"/>
      <c r="E23" s="1"/>
      <c r="F23" s="1"/>
      <c r="G23" s="1"/>
      <c r="H23"/>
      <c r="I23" s="1" t="s">
        <v>133</v>
      </c>
      <c r="J23" s="12">
        <v>24000000</v>
      </c>
      <c r="K23" s="12"/>
      <c r="L23" s="12"/>
      <c r="M23" s="12">
        <v>24000000</v>
      </c>
      <c r="N23"/>
      <c r="O23"/>
      <c r="P23"/>
      <c r="Q23"/>
      <c r="R23"/>
      <c r="S23"/>
      <c r="T23"/>
      <c r="U23"/>
      <c r="V23"/>
    </row>
    <row r="24" spans="2:26" x14ac:dyDescent="0.25">
      <c r="B24" s="1"/>
      <c r="C24" s="1"/>
      <c r="D24" s="1"/>
      <c r="E24" s="1"/>
      <c r="F24" s="1"/>
      <c r="G24"/>
      <c r="H24" s="1" t="s">
        <v>136</v>
      </c>
      <c r="I24"/>
      <c r="J24" s="12">
        <v>3</v>
      </c>
      <c r="K24" s="12">
        <v>3</v>
      </c>
      <c r="L24" s="12">
        <v>3</v>
      </c>
      <c r="M24" s="12">
        <v>9</v>
      </c>
      <c r="N24"/>
      <c r="O24"/>
      <c r="P24"/>
      <c r="Q24"/>
      <c r="R24"/>
      <c r="S24"/>
      <c r="T24"/>
      <c r="U24"/>
      <c r="V24"/>
    </row>
    <row r="25" spans="2:26" x14ac:dyDescent="0.25">
      <c r="B25" s="1"/>
      <c r="C25" s="1"/>
      <c r="D25" s="1"/>
      <c r="E25" s="1"/>
      <c r="F25" s="1"/>
      <c r="G25" s="1"/>
      <c r="H25" s="1" t="s">
        <v>135</v>
      </c>
      <c r="I25"/>
      <c r="J25" s="12">
        <v>24000000</v>
      </c>
      <c r="K25" s="12">
        <v>51000000</v>
      </c>
      <c r="L25" s="12">
        <v>105000000</v>
      </c>
      <c r="M25" s="12">
        <v>180000000</v>
      </c>
      <c r="N25"/>
      <c r="O25"/>
      <c r="P25"/>
      <c r="Q25"/>
      <c r="R25"/>
      <c r="S25"/>
      <c r="T25"/>
      <c r="U25"/>
      <c r="V25"/>
    </row>
    <row r="26" spans="2:26" x14ac:dyDescent="0.25">
      <c r="B26" s="1"/>
      <c r="C26" s="1"/>
      <c r="D26" s="1"/>
      <c r="E26" s="1"/>
      <c r="F26" s="1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2:26" x14ac:dyDescent="0.25">
      <c r="B27" s="1"/>
      <c r="C27" s="1"/>
      <c r="D27" s="1"/>
      <c r="E27" s="1"/>
      <c r="F27" s="1"/>
      <c r="G27" s="1"/>
      <c r="H27"/>
      <c r="I27"/>
      <c r="J27"/>
      <c r="K27"/>
      <c r="L27"/>
      <c r="M27"/>
      <c r="N27"/>
    </row>
    <row r="28" spans="2:26" x14ac:dyDescent="0.25">
      <c r="B28" s="1"/>
      <c r="C28" s="1"/>
      <c r="D28" s="1"/>
      <c r="E28" s="1"/>
      <c r="F28" s="1"/>
      <c r="G28" s="1"/>
      <c r="H28"/>
      <c r="I28"/>
      <c r="J28"/>
      <c r="K28"/>
      <c r="L28"/>
      <c r="M28"/>
      <c r="N28"/>
    </row>
    <row r="29" spans="2:26" x14ac:dyDescent="0.25">
      <c r="B29" s="1"/>
      <c r="C29" s="1"/>
      <c r="D29" s="1"/>
      <c r="E29" s="1"/>
      <c r="F29" s="1"/>
      <c r="G29"/>
      <c r="H29"/>
      <c r="I29"/>
      <c r="J29"/>
      <c r="K29"/>
      <c r="L29"/>
      <c r="M29"/>
      <c r="N29"/>
    </row>
    <row r="30" spans="2:26" x14ac:dyDescent="0.25">
      <c r="B30" s="1"/>
      <c r="C30" s="1"/>
      <c r="D30" s="1"/>
      <c r="G30"/>
      <c r="H30"/>
      <c r="I30"/>
      <c r="J30"/>
      <c r="K30"/>
      <c r="L30"/>
      <c r="M30"/>
    </row>
    <row r="31" spans="2:26" x14ac:dyDescent="0.25">
      <c r="B31" s="1"/>
      <c r="C31" s="1"/>
      <c r="D31" s="1"/>
      <c r="G31"/>
      <c r="H31"/>
      <c r="I31"/>
      <c r="J31"/>
      <c r="K31"/>
      <c r="L31"/>
      <c r="M31"/>
    </row>
    <row r="32" spans="2:26" x14ac:dyDescent="0.25">
      <c r="B32" s="1"/>
      <c r="C32" s="1"/>
      <c r="D32" s="1"/>
      <c r="G32"/>
      <c r="H32"/>
      <c r="I32"/>
      <c r="J32"/>
      <c r="K32"/>
      <c r="L32"/>
      <c r="M32"/>
    </row>
    <row r="33" spans="2:10" x14ac:dyDescent="0.25">
      <c r="B33" s="1"/>
      <c r="C33" s="1"/>
      <c r="D33" s="1"/>
      <c r="G33"/>
      <c r="H33"/>
      <c r="I33"/>
      <c r="J33"/>
    </row>
    <row r="34" spans="2:10" x14ac:dyDescent="0.25">
      <c r="G34"/>
      <c r="H34"/>
      <c r="I34"/>
    </row>
    <row r="35" spans="2:10" x14ac:dyDescent="0.25">
      <c r="G35"/>
      <c r="H35"/>
      <c r="I35"/>
    </row>
    <row r="36" spans="2:10" x14ac:dyDescent="0.25">
      <c r="G36"/>
      <c r="H36"/>
      <c r="I36"/>
    </row>
  </sheetData>
  <mergeCells count="1">
    <mergeCell ref="A1:I1"/>
  </mergeCell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6"/>
  <sheetViews>
    <sheetView topLeftCell="C8" zoomScale="70" zoomScaleNormal="70" workbookViewId="0">
      <selection activeCell="O16" sqref="O16"/>
    </sheetView>
  </sheetViews>
  <sheetFormatPr defaultColWidth="9.140625" defaultRowHeight="15.75" x14ac:dyDescent="0.25"/>
  <cols>
    <col min="1" max="1" width="14.85546875" style="5" bestFit="1" customWidth="1"/>
    <col min="2" max="2" width="8.28515625" style="5" bestFit="1" customWidth="1"/>
    <col min="3" max="3" width="13" style="5" bestFit="1" customWidth="1"/>
    <col min="4" max="4" width="8.5703125" style="5" customWidth="1"/>
    <col min="5" max="5" width="11.28515625" style="5" customWidth="1"/>
    <col min="6" max="7" width="10.7109375" style="5" customWidth="1"/>
    <col min="8" max="8" width="11.28515625" style="5" customWidth="1"/>
    <col min="9" max="9" width="16" style="5" bestFit="1" customWidth="1"/>
    <col min="10" max="11" width="9.140625" style="5"/>
    <col min="12" max="12" width="17.42578125" style="5" customWidth="1"/>
    <col min="13" max="13" width="22" style="5" bestFit="1" customWidth="1"/>
    <col min="14" max="15" width="13.140625" style="5" bestFit="1" customWidth="1"/>
    <col min="16" max="16" width="15" style="5" bestFit="1" customWidth="1"/>
    <col min="17" max="17" width="13.140625" style="5" bestFit="1" customWidth="1"/>
    <col min="18" max="18" width="12.140625" style="5" bestFit="1" customWidth="1"/>
    <col min="19" max="19" width="8.7109375" style="5" bestFit="1" customWidth="1"/>
    <col min="20" max="20" width="12.42578125" style="5" bestFit="1" customWidth="1"/>
    <col min="21" max="21" width="15" style="5" bestFit="1" customWidth="1"/>
    <col min="22" max="16384" width="9.140625" style="5"/>
  </cols>
  <sheetData>
    <row r="1" spans="1:21" x14ac:dyDescent="0.25">
      <c r="A1" s="45" t="s">
        <v>17</v>
      </c>
      <c r="B1" s="45"/>
      <c r="C1" s="45"/>
      <c r="D1" s="45"/>
      <c r="E1" s="45"/>
      <c r="F1" s="45"/>
      <c r="G1" s="45"/>
      <c r="H1" s="45"/>
      <c r="I1" s="45"/>
      <c r="M1" s="49" t="s">
        <v>18</v>
      </c>
      <c r="N1" s="1" t="s">
        <v>24</v>
      </c>
    </row>
    <row r="2" spans="1:21" ht="16.5" x14ac:dyDescent="0.25">
      <c r="A2" s="6" t="s">
        <v>18</v>
      </c>
      <c r="B2" s="7" t="s">
        <v>19</v>
      </c>
      <c r="C2" s="7" t="s">
        <v>20</v>
      </c>
      <c r="D2" s="7" t="s">
        <v>21</v>
      </c>
      <c r="E2" s="7" t="s">
        <v>2</v>
      </c>
      <c r="F2" s="7" t="s">
        <v>22</v>
      </c>
      <c r="G2" s="7" t="s">
        <v>5</v>
      </c>
      <c r="H2" s="7" t="s">
        <v>6</v>
      </c>
      <c r="I2" s="7" t="s">
        <v>23</v>
      </c>
    </row>
    <row r="3" spans="1:21" ht="16.5" x14ac:dyDescent="0.25">
      <c r="A3" s="8" t="s">
        <v>24</v>
      </c>
      <c r="B3" s="3">
        <v>1</v>
      </c>
      <c r="C3" s="4">
        <v>40911</v>
      </c>
      <c r="D3" s="3"/>
      <c r="E3" s="3" t="s">
        <v>25</v>
      </c>
      <c r="F3" s="3" t="s">
        <v>26</v>
      </c>
      <c r="G3" s="3">
        <v>2</v>
      </c>
      <c r="H3" s="3">
        <v>1100000</v>
      </c>
      <c r="I3" s="3">
        <f>G3*H3</f>
        <v>2200000</v>
      </c>
      <c r="M3" s="49" t="s">
        <v>137</v>
      </c>
      <c r="N3" s="49" t="s">
        <v>141</v>
      </c>
      <c r="O3" s="49" t="s">
        <v>20</v>
      </c>
      <c r="P3"/>
      <c r="Q3"/>
      <c r="R3"/>
      <c r="S3"/>
      <c r="T3"/>
      <c r="U3"/>
    </row>
    <row r="4" spans="1:21" ht="16.5" x14ac:dyDescent="0.25">
      <c r="A4" s="8" t="s">
        <v>24</v>
      </c>
      <c r="B4" s="3">
        <v>2</v>
      </c>
      <c r="C4" s="4">
        <v>40914</v>
      </c>
      <c r="D4" s="3"/>
      <c r="E4" s="3" t="s">
        <v>25</v>
      </c>
      <c r="F4" s="3" t="s">
        <v>26</v>
      </c>
      <c r="G4" s="3">
        <v>1</v>
      </c>
      <c r="H4" s="3">
        <v>1100000</v>
      </c>
      <c r="I4" s="3">
        <f t="shared" ref="I4:I20" si="0">G4*H4</f>
        <v>1100000</v>
      </c>
      <c r="M4"/>
      <c r="N4" s="1" t="s">
        <v>138</v>
      </c>
      <c r="O4" s="1" t="s">
        <v>139</v>
      </c>
      <c r="P4" s="1" t="s">
        <v>132</v>
      </c>
      <c r="Q4"/>
      <c r="R4"/>
      <c r="S4"/>
      <c r="T4"/>
      <c r="U4"/>
    </row>
    <row r="5" spans="1:21" ht="16.5" x14ac:dyDescent="0.25">
      <c r="A5" s="8" t="s">
        <v>27</v>
      </c>
      <c r="B5" s="3">
        <v>1</v>
      </c>
      <c r="C5" s="4">
        <v>40914</v>
      </c>
      <c r="D5" s="3"/>
      <c r="E5" s="3" t="s">
        <v>25</v>
      </c>
      <c r="F5" s="3" t="s">
        <v>26</v>
      </c>
      <c r="G5" s="3">
        <v>100</v>
      </c>
      <c r="H5" s="3">
        <v>1150000</v>
      </c>
      <c r="I5" s="3">
        <f t="shared" si="0"/>
        <v>115000000</v>
      </c>
      <c r="M5" s="49" t="s">
        <v>22</v>
      </c>
      <c r="N5"/>
      <c r="O5"/>
      <c r="P5"/>
      <c r="Q5"/>
      <c r="R5"/>
      <c r="S5"/>
      <c r="T5"/>
      <c r="U5"/>
    </row>
    <row r="6" spans="1:21" ht="16.5" x14ac:dyDescent="0.25">
      <c r="A6" s="8" t="s">
        <v>27</v>
      </c>
      <c r="B6" s="3">
        <v>2</v>
      </c>
      <c r="C6" s="4">
        <v>40914</v>
      </c>
      <c r="D6" s="3"/>
      <c r="E6" s="3" t="s">
        <v>28</v>
      </c>
      <c r="F6" s="3" t="s">
        <v>29</v>
      </c>
      <c r="G6" s="3">
        <v>4</v>
      </c>
      <c r="H6" s="3">
        <v>130000</v>
      </c>
      <c r="I6" s="3">
        <f t="shared" si="0"/>
        <v>520000</v>
      </c>
      <c r="M6" s="1" t="s">
        <v>29</v>
      </c>
      <c r="N6" s="12"/>
      <c r="O6" s="12">
        <v>4</v>
      </c>
      <c r="P6" s="12">
        <v>4</v>
      </c>
      <c r="Q6"/>
      <c r="R6"/>
      <c r="S6"/>
      <c r="T6"/>
      <c r="U6"/>
    </row>
    <row r="7" spans="1:21" ht="16.5" x14ac:dyDescent="0.25">
      <c r="A7" s="8" t="s">
        <v>27</v>
      </c>
      <c r="B7" s="3">
        <v>3</v>
      </c>
      <c r="C7" s="4">
        <v>40914</v>
      </c>
      <c r="D7" s="3"/>
      <c r="E7" s="3" t="s">
        <v>28</v>
      </c>
      <c r="F7" s="3" t="s">
        <v>29</v>
      </c>
      <c r="G7" s="3">
        <v>2</v>
      </c>
      <c r="H7" s="3">
        <v>132000</v>
      </c>
      <c r="I7" s="3">
        <f t="shared" si="0"/>
        <v>264000</v>
      </c>
      <c r="M7" s="1" t="s">
        <v>26</v>
      </c>
      <c r="N7" s="12">
        <v>8</v>
      </c>
      <c r="O7" s="12">
        <v>3</v>
      </c>
      <c r="P7" s="12">
        <v>11</v>
      </c>
      <c r="Q7"/>
      <c r="R7"/>
      <c r="S7"/>
      <c r="T7"/>
      <c r="U7"/>
    </row>
    <row r="8" spans="1:21" ht="16.5" x14ac:dyDescent="0.25">
      <c r="A8" s="8" t="s">
        <v>24</v>
      </c>
      <c r="B8" s="3">
        <v>4</v>
      </c>
      <c r="C8" s="4">
        <v>40918</v>
      </c>
      <c r="D8" s="3"/>
      <c r="E8" s="3" t="s">
        <v>25</v>
      </c>
      <c r="F8" s="3" t="s">
        <v>26</v>
      </c>
      <c r="G8" s="3">
        <v>2</v>
      </c>
      <c r="H8" s="3">
        <v>500000</v>
      </c>
      <c r="I8" s="3">
        <f t="shared" si="0"/>
        <v>1000000</v>
      </c>
      <c r="M8" s="1" t="s">
        <v>31</v>
      </c>
      <c r="N8" s="12">
        <v>20</v>
      </c>
      <c r="O8" s="12"/>
      <c r="P8" s="12">
        <v>20</v>
      </c>
      <c r="Q8"/>
      <c r="R8"/>
      <c r="S8"/>
      <c r="T8"/>
      <c r="U8"/>
    </row>
    <row r="9" spans="1:21" ht="16.5" x14ac:dyDescent="0.25">
      <c r="A9" s="8" t="s">
        <v>24</v>
      </c>
      <c r="B9" s="3">
        <v>5</v>
      </c>
      <c r="C9" s="4">
        <v>40918</v>
      </c>
      <c r="D9" s="3"/>
      <c r="E9" s="3" t="s">
        <v>25</v>
      </c>
      <c r="F9" s="3" t="s">
        <v>26</v>
      </c>
      <c r="G9" s="3">
        <v>3</v>
      </c>
      <c r="H9" s="3">
        <v>500000</v>
      </c>
      <c r="I9" s="3">
        <f t="shared" si="0"/>
        <v>1500000</v>
      </c>
      <c r="M9" s="1" t="s">
        <v>132</v>
      </c>
      <c r="N9" s="12">
        <v>28</v>
      </c>
      <c r="O9" s="12">
        <v>7</v>
      </c>
      <c r="P9" s="12">
        <v>35</v>
      </c>
      <c r="Q9"/>
      <c r="R9"/>
      <c r="S9"/>
      <c r="T9"/>
      <c r="U9"/>
    </row>
    <row r="10" spans="1:21" ht="16.5" x14ac:dyDescent="0.25">
      <c r="A10" s="8" t="s">
        <v>27</v>
      </c>
      <c r="B10" s="3">
        <v>5</v>
      </c>
      <c r="C10" s="4">
        <v>40918</v>
      </c>
      <c r="D10" s="3"/>
      <c r="E10" s="3" t="s">
        <v>25</v>
      </c>
      <c r="F10" s="3" t="s">
        <v>26</v>
      </c>
      <c r="G10" s="3">
        <v>2</v>
      </c>
      <c r="H10" s="3">
        <v>1750000</v>
      </c>
      <c r="I10" s="3">
        <f t="shared" si="0"/>
        <v>3500000</v>
      </c>
      <c r="M10"/>
      <c r="N10"/>
      <c r="O10"/>
      <c r="P10"/>
      <c r="Q10"/>
      <c r="R10"/>
      <c r="S10"/>
    </row>
    <row r="11" spans="1:21" ht="16.5" x14ac:dyDescent="0.25">
      <c r="A11" s="8" t="s">
        <v>27</v>
      </c>
      <c r="B11" s="3">
        <v>6</v>
      </c>
      <c r="C11" s="4">
        <v>40918</v>
      </c>
      <c r="D11" s="3"/>
      <c r="E11" s="3" t="s">
        <v>25</v>
      </c>
      <c r="F11" s="3" t="s">
        <v>26</v>
      </c>
      <c r="G11" s="3">
        <v>5</v>
      </c>
      <c r="H11" s="3">
        <v>500000</v>
      </c>
      <c r="I11" s="3">
        <f t="shared" si="0"/>
        <v>2500000</v>
      </c>
      <c r="M11"/>
      <c r="N11"/>
      <c r="O11"/>
      <c r="P11"/>
      <c r="Q11"/>
      <c r="R11"/>
      <c r="S11"/>
    </row>
    <row r="12" spans="1:21" ht="16.5" x14ac:dyDescent="0.25">
      <c r="A12" s="8" t="s">
        <v>24</v>
      </c>
      <c r="B12" s="3">
        <v>7</v>
      </c>
      <c r="C12" s="4">
        <v>40928</v>
      </c>
      <c r="D12" s="3"/>
      <c r="E12" s="3" t="s">
        <v>30</v>
      </c>
      <c r="F12" s="3" t="s">
        <v>31</v>
      </c>
      <c r="G12" s="3">
        <v>10</v>
      </c>
      <c r="H12" s="3">
        <v>1800000</v>
      </c>
      <c r="I12" s="3">
        <f t="shared" si="0"/>
        <v>18000000</v>
      </c>
      <c r="M12"/>
      <c r="N12"/>
      <c r="O12"/>
      <c r="P12"/>
      <c r="Q12"/>
      <c r="R12"/>
      <c r="S12"/>
    </row>
    <row r="13" spans="1:21" ht="16.5" x14ac:dyDescent="0.25">
      <c r="A13" s="8" t="s">
        <v>24</v>
      </c>
      <c r="B13" s="3">
        <v>6</v>
      </c>
      <c r="C13" s="4">
        <v>40928</v>
      </c>
      <c r="D13" s="3"/>
      <c r="E13" s="3" t="s">
        <v>30</v>
      </c>
      <c r="F13" s="3" t="s">
        <v>31</v>
      </c>
      <c r="G13" s="3">
        <v>10</v>
      </c>
      <c r="H13" s="3">
        <v>1800000</v>
      </c>
      <c r="I13" s="3">
        <f t="shared" si="0"/>
        <v>18000000</v>
      </c>
      <c r="M13"/>
      <c r="N13"/>
      <c r="O13"/>
      <c r="P13"/>
      <c r="Q13"/>
      <c r="R13"/>
      <c r="S13"/>
    </row>
    <row r="14" spans="1:21" ht="16.5" x14ac:dyDescent="0.25">
      <c r="A14" s="8" t="s">
        <v>27</v>
      </c>
      <c r="B14" s="3">
        <v>7</v>
      </c>
      <c r="C14" s="4">
        <v>40928</v>
      </c>
      <c r="D14" s="3"/>
      <c r="E14" s="3" t="s">
        <v>30</v>
      </c>
      <c r="F14" s="3" t="s">
        <v>31</v>
      </c>
      <c r="G14" s="3">
        <v>4</v>
      </c>
      <c r="H14" s="3">
        <v>1790000</v>
      </c>
      <c r="I14" s="3">
        <f t="shared" si="0"/>
        <v>7160000</v>
      </c>
      <c r="M14"/>
      <c r="N14"/>
      <c r="O14"/>
      <c r="P14"/>
      <c r="Q14"/>
      <c r="R14"/>
      <c r="S14"/>
    </row>
    <row r="15" spans="1:21" ht="16.5" x14ac:dyDescent="0.25">
      <c r="A15" s="8" t="s">
        <v>27</v>
      </c>
      <c r="B15" s="3">
        <v>8</v>
      </c>
      <c r="C15" s="4">
        <v>40928</v>
      </c>
      <c r="D15" s="3"/>
      <c r="E15" s="3" t="s">
        <v>32</v>
      </c>
      <c r="F15" s="3" t="s">
        <v>31</v>
      </c>
      <c r="G15" s="3">
        <v>1</v>
      </c>
      <c r="H15" s="3">
        <v>1400000</v>
      </c>
      <c r="I15" s="3">
        <f t="shared" si="0"/>
        <v>1400000</v>
      </c>
      <c r="M15"/>
      <c r="N15"/>
      <c r="O15"/>
      <c r="P15"/>
      <c r="Q15"/>
      <c r="R15"/>
      <c r="S15"/>
    </row>
    <row r="16" spans="1:21" ht="16.5" x14ac:dyDescent="0.25">
      <c r="A16" s="8" t="s">
        <v>27</v>
      </c>
      <c r="B16" s="3">
        <v>9</v>
      </c>
      <c r="C16" s="4">
        <v>40942</v>
      </c>
      <c r="D16" s="3"/>
      <c r="E16" s="3" t="s">
        <v>32</v>
      </c>
      <c r="F16" s="3" t="s">
        <v>31</v>
      </c>
      <c r="G16" s="3">
        <v>2</v>
      </c>
      <c r="H16" s="3">
        <v>1400000</v>
      </c>
      <c r="I16" s="3">
        <f t="shared" si="0"/>
        <v>2800000</v>
      </c>
      <c r="M16"/>
      <c r="N16"/>
      <c r="O16"/>
      <c r="P16"/>
      <c r="Q16"/>
      <c r="R16"/>
      <c r="S16"/>
    </row>
    <row r="17" spans="1:15" ht="16.5" x14ac:dyDescent="0.25">
      <c r="A17" s="8" t="s">
        <v>24</v>
      </c>
      <c r="B17" s="3">
        <v>10</v>
      </c>
      <c r="C17" s="4">
        <v>40942</v>
      </c>
      <c r="D17" s="3"/>
      <c r="E17" s="3" t="s">
        <v>28</v>
      </c>
      <c r="F17" s="3" t="s">
        <v>29</v>
      </c>
      <c r="G17" s="3">
        <v>2</v>
      </c>
      <c r="H17" s="3">
        <v>140000</v>
      </c>
      <c r="I17" s="3">
        <f t="shared" si="0"/>
        <v>280000</v>
      </c>
      <c r="M17"/>
      <c r="N17"/>
      <c r="O17"/>
    </row>
    <row r="18" spans="1:15" ht="16.5" x14ac:dyDescent="0.25">
      <c r="A18" s="8" t="s">
        <v>24</v>
      </c>
      <c r="B18" s="3">
        <v>9</v>
      </c>
      <c r="C18" s="4">
        <v>40942</v>
      </c>
      <c r="D18" s="3"/>
      <c r="E18" s="3" t="s">
        <v>28</v>
      </c>
      <c r="F18" s="3" t="s">
        <v>29</v>
      </c>
      <c r="G18" s="3">
        <v>1</v>
      </c>
      <c r="H18" s="3">
        <v>140000</v>
      </c>
      <c r="I18" s="3">
        <f t="shared" si="0"/>
        <v>140000</v>
      </c>
      <c r="M18"/>
      <c r="N18"/>
      <c r="O18"/>
    </row>
    <row r="19" spans="1:15" ht="16.5" x14ac:dyDescent="0.25">
      <c r="A19" s="8" t="s">
        <v>24</v>
      </c>
      <c r="B19" s="3">
        <v>11</v>
      </c>
      <c r="C19" s="4">
        <v>40942</v>
      </c>
      <c r="D19" s="3"/>
      <c r="E19" s="3" t="s">
        <v>28</v>
      </c>
      <c r="F19" s="3" t="s">
        <v>29</v>
      </c>
      <c r="G19" s="3">
        <v>1</v>
      </c>
      <c r="H19" s="3">
        <v>140000</v>
      </c>
      <c r="I19" s="3">
        <f t="shared" si="0"/>
        <v>140000</v>
      </c>
      <c r="M19"/>
      <c r="N19"/>
      <c r="O19"/>
    </row>
    <row r="20" spans="1:15" ht="16.5" x14ac:dyDescent="0.25">
      <c r="A20" s="8" t="s">
        <v>24</v>
      </c>
      <c r="B20" s="3">
        <v>12</v>
      </c>
      <c r="C20" s="4">
        <v>40942</v>
      </c>
      <c r="D20" s="3"/>
      <c r="E20" s="3" t="s">
        <v>25</v>
      </c>
      <c r="F20" s="3" t="s">
        <v>26</v>
      </c>
      <c r="G20" s="3">
        <v>3</v>
      </c>
      <c r="H20" s="3">
        <v>1600000</v>
      </c>
      <c r="I20" s="3">
        <f t="shared" si="0"/>
        <v>4800000</v>
      </c>
      <c r="M20"/>
      <c r="N20"/>
      <c r="O20"/>
    </row>
    <row r="22" spans="1:15" x14ac:dyDescent="0.25">
      <c r="A22" s="10" t="s">
        <v>33</v>
      </c>
    </row>
    <row r="27" spans="1:15" x14ac:dyDescent="0.25">
      <c r="B27" s="11"/>
      <c r="C27" s="11"/>
    </row>
    <row r="29" spans="1:15" x14ac:dyDescent="0.25">
      <c r="B29"/>
      <c r="C29"/>
      <c r="D29"/>
      <c r="E29"/>
      <c r="F29" s="11"/>
      <c r="G29" s="11"/>
      <c r="H29" s="11"/>
    </row>
    <row r="30" spans="1:15" x14ac:dyDescent="0.25">
      <c r="B30"/>
      <c r="C30"/>
      <c r="D30"/>
      <c r="E30"/>
      <c r="F30" s="11"/>
      <c r="G30" s="11"/>
      <c r="H30" s="11"/>
    </row>
    <row r="31" spans="1:15" x14ac:dyDescent="0.25">
      <c r="B31"/>
      <c r="C31"/>
      <c r="D31"/>
      <c r="E31"/>
      <c r="F31" s="11"/>
      <c r="G31" s="11"/>
      <c r="H31" s="11"/>
    </row>
    <row r="32" spans="1:15" x14ac:dyDescent="0.25">
      <c r="B32"/>
      <c r="C32"/>
      <c r="D32"/>
      <c r="E32"/>
      <c r="F32" s="11"/>
      <c r="G32" s="11"/>
      <c r="H32" s="11"/>
    </row>
    <row r="33" spans="2:8" x14ac:dyDescent="0.25">
      <c r="B33"/>
      <c r="C33"/>
      <c r="D33"/>
      <c r="E33"/>
      <c r="F33" s="11"/>
      <c r="G33" s="11"/>
      <c r="H33" s="11"/>
    </row>
    <row r="34" spans="2:8" x14ac:dyDescent="0.25">
      <c r="B34"/>
      <c r="C34"/>
      <c r="D34"/>
      <c r="E34"/>
      <c r="F34" s="11"/>
      <c r="G34" s="11"/>
      <c r="H34" s="11"/>
    </row>
    <row r="35" spans="2:8" x14ac:dyDescent="0.25">
      <c r="B35" s="11"/>
      <c r="C35" s="11"/>
      <c r="D35" s="11"/>
      <c r="E35" s="11"/>
      <c r="F35" s="11"/>
      <c r="G35" s="11"/>
      <c r="H35" s="11"/>
    </row>
    <row r="36" spans="2:8" x14ac:dyDescent="0.25">
      <c r="B36" s="11"/>
      <c r="C36" s="11"/>
      <c r="D36" s="11"/>
      <c r="E36" s="11"/>
      <c r="F36" s="11"/>
      <c r="G36" s="11"/>
      <c r="H36" s="11"/>
    </row>
    <row r="37" spans="2:8" x14ac:dyDescent="0.25">
      <c r="B37" s="11"/>
      <c r="C37" s="11"/>
      <c r="D37" s="11"/>
      <c r="E37" s="11"/>
      <c r="F37" s="11"/>
      <c r="G37" s="11"/>
      <c r="H37" s="11"/>
    </row>
    <row r="38" spans="2:8" x14ac:dyDescent="0.25">
      <c r="B38" s="11"/>
      <c r="C38" s="11"/>
      <c r="D38" s="11"/>
      <c r="E38" s="11"/>
      <c r="F38" s="11"/>
      <c r="G38" s="11"/>
      <c r="H38" s="11"/>
    </row>
    <row r="39" spans="2:8" x14ac:dyDescent="0.25">
      <c r="B39" s="11"/>
      <c r="C39" s="11"/>
      <c r="D39" s="11"/>
      <c r="E39" s="11"/>
      <c r="F39" s="11"/>
      <c r="G39" s="11"/>
      <c r="H39" s="11"/>
    </row>
    <row r="40" spans="2:8" x14ac:dyDescent="0.25">
      <c r="B40" s="11"/>
      <c r="C40" s="11"/>
      <c r="D40" s="11"/>
      <c r="E40" s="11"/>
      <c r="F40" s="11"/>
      <c r="G40" s="11"/>
      <c r="H40" s="11"/>
    </row>
    <row r="41" spans="2:8" x14ac:dyDescent="0.25">
      <c r="B41" s="11"/>
      <c r="C41" s="11"/>
      <c r="D41" s="11"/>
      <c r="E41" s="11"/>
      <c r="F41" s="11"/>
      <c r="G41" s="11"/>
      <c r="H41" s="11"/>
    </row>
    <row r="42" spans="2:8" x14ac:dyDescent="0.25">
      <c r="B42" s="11"/>
      <c r="C42" s="11"/>
      <c r="D42" s="11"/>
      <c r="E42" s="11"/>
      <c r="F42" s="11"/>
      <c r="G42" s="11"/>
      <c r="H42" s="11"/>
    </row>
    <row r="43" spans="2:8" x14ac:dyDescent="0.25">
      <c r="B43" s="11"/>
      <c r="C43" s="11"/>
      <c r="D43" s="11"/>
    </row>
    <row r="44" spans="2:8" x14ac:dyDescent="0.25">
      <c r="B44" s="11"/>
      <c r="C44" s="11"/>
      <c r="D44" s="11"/>
    </row>
    <row r="45" spans="2:8" x14ac:dyDescent="0.25">
      <c r="B45" s="11"/>
      <c r="C45" s="11"/>
      <c r="D45" s="11"/>
    </row>
    <row r="46" spans="2:8" x14ac:dyDescent="0.25">
      <c r="B46" s="11"/>
      <c r="C46" s="11"/>
      <c r="D46" s="11"/>
    </row>
  </sheetData>
  <mergeCells count="1">
    <mergeCell ref="A1:I1"/>
  </mergeCell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5915-48B9-4113-ACFE-1C43A2879015}">
  <dimension ref="A2:AL31"/>
  <sheetViews>
    <sheetView topLeftCell="H2" zoomScale="76" workbookViewId="0">
      <selection activeCell="N3" sqref="N3"/>
    </sheetView>
  </sheetViews>
  <sheetFormatPr defaultColWidth="9.140625" defaultRowHeight="15" x14ac:dyDescent="0.25"/>
  <cols>
    <col min="1" max="1" width="13.7109375" style="1" customWidth="1"/>
    <col min="2" max="2" width="25.85546875" style="1" customWidth="1"/>
    <col min="3" max="3" width="23" style="1" customWidth="1"/>
    <col min="4" max="4" width="16.140625" style="1" customWidth="1"/>
    <col min="5" max="5" width="14.5703125" style="1" customWidth="1"/>
    <col min="6" max="6" width="14.42578125" style="1" customWidth="1"/>
    <col min="7" max="7" width="20.7109375" style="1" customWidth="1"/>
    <col min="8" max="8" width="17.85546875" style="1" customWidth="1"/>
    <col min="9" max="11" width="9.140625" style="1"/>
    <col min="12" max="12" width="12.28515625" style="1" bestFit="1" customWidth="1"/>
    <col min="13" max="13" width="17.28515625" style="1" bestFit="1" customWidth="1"/>
    <col min="14" max="17" width="22.5703125" style="1" bestFit="1" customWidth="1"/>
    <col min="18" max="18" width="11.42578125" style="1" bestFit="1" customWidth="1"/>
    <col min="19" max="25" width="10" style="1" bestFit="1" customWidth="1"/>
    <col min="26" max="26" width="11.28515625" style="1" bestFit="1" customWidth="1"/>
    <col min="27" max="36" width="17.42578125" style="1" bestFit="1" customWidth="1"/>
    <col min="37" max="37" width="22.42578125" style="1" bestFit="1" customWidth="1"/>
    <col min="38" max="38" width="22.28515625" style="1" bestFit="1" customWidth="1"/>
    <col min="39" max="16384" width="9.140625" style="1"/>
  </cols>
  <sheetData>
    <row r="2" spans="1:38" x14ac:dyDescent="0.25">
      <c r="A2" s="20" t="s">
        <v>1</v>
      </c>
      <c r="B2" s="21" t="s">
        <v>63</v>
      </c>
      <c r="C2" s="21" t="s">
        <v>15</v>
      </c>
      <c r="D2" s="21" t="s">
        <v>64</v>
      </c>
      <c r="E2" s="21" t="s">
        <v>35</v>
      </c>
      <c r="F2" s="21" t="s">
        <v>36</v>
      </c>
      <c r="G2" s="22" t="s">
        <v>37</v>
      </c>
      <c r="L2"/>
      <c r="M2"/>
      <c r="N2" s="49" t="s">
        <v>150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5">
      <c r="A3" s="23">
        <v>1</v>
      </c>
      <c r="B3" s="24" t="s">
        <v>65</v>
      </c>
      <c r="C3" s="25">
        <v>41730</v>
      </c>
      <c r="D3" s="24" t="s">
        <v>66</v>
      </c>
      <c r="E3" s="26" t="str">
        <f>MID(B3,2,LEN(B3)-2)</f>
        <v>1000</v>
      </c>
      <c r="F3" s="26">
        <v>250</v>
      </c>
      <c r="G3" s="27">
        <v>250000</v>
      </c>
      <c r="L3" s="49" t="s">
        <v>64</v>
      </c>
      <c r="M3" s="49" t="s">
        <v>134</v>
      </c>
      <c r="N3" s="50" t="s">
        <v>146</v>
      </c>
      <c r="O3" s="50" t="s">
        <v>147</v>
      </c>
      <c r="P3" s="50" t="s">
        <v>148</v>
      </c>
      <c r="Q3" s="50" t="s">
        <v>149</v>
      </c>
      <c r="R3" s="50" t="s">
        <v>132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5">
      <c r="A4" s="23">
        <v>2</v>
      </c>
      <c r="B4" s="24" t="s">
        <v>67</v>
      </c>
      <c r="C4" s="25">
        <v>41731</v>
      </c>
      <c r="D4" s="24" t="s">
        <v>68</v>
      </c>
      <c r="E4" s="26" t="str">
        <f t="shared" ref="E4:E14" si="0">MID(B4,2,LEN(B4)-2)</f>
        <v>200</v>
      </c>
      <c r="F4" s="26">
        <v>48000</v>
      </c>
      <c r="G4" s="27">
        <v>9600000</v>
      </c>
      <c r="L4" s="1" t="s">
        <v>70</v>
      </c>
      <c r="M4" s="1" t="s">
        <v>144</v>
      </c>
      <c r="N4" s="12"/>
      <c r="O4" s="12">
        <v>0</v>
      </c>
      <c r="P4" s="12">
        <v>0</v>
      </c>
      <c r="Q4" s="12"/>
      <c r="R4" s="12">
        <v>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 s="23">
        <v>3</v>
      </c>
      <c r="B5" s="24" t="s">
        <v>69</v>
      </c>
      <c r="C5" s="25">
        <v>41746</v>
      </c>
      <c r="D5" s="24" t="s">
        <v>70</v>
      </c>
      <c r="E5" s="26" t="str">
        <f t="shared" si="0"/>
        <v>20</v>
      </c>
      <c r="F5" s="26">
        <v>300000</v>
      </c>
      <c r="G5" s="27">
        <v>6000000</v>
      </c>
      <c r="L5"/>
      <c r="M5" s="1" t="s">
        <v>143</v>
      </c>
      <c r="N5" s="12"/>
      <c r="O5" s="12">
        <v>45000000</v>
      </c>
      <c r="P5" s="12">
        <v>64000000</v>
      </c>
      <c r="Q5" s="12"/>
      <c r="R5" s="12">
        <v>109000000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s="23">
        <v>4</v>
      </c>
      <c r="B6" s="24" t="s">
        <v>71</v>
      </c>
      <c r="C6" s="25">
        <v>41733</v>
      </c>
      <c r="D6" s="24" t="s">
        <v>66</v>
      </c>
      <c r="E6" s="26" t="str">
        <f t="shared" si="0"/>
        <v>3000</v>
      </c>
      <c r="F6" s="26">
        <v>250</v>
      </c>
      <c r="G6" s="27">
        <v>750000</v>
      </c>
      <c r="L6" s="1" t="s">
        <v>73</v>
      </c>
      <c r="M6" s="1" t="s">
        <v>144</v>
      </c>
      <c r="N6" s="12"/>
      <c r="O6" s="12"/>
      <c r="P6" s="12">
        <v>0</v>
      </c>
      <c r="Q6" s="12">
        <v>0</v>
      </c>
      <c r="R6" s="12">
        <v>0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s="23">
        <v>5</v>
      </c>
      <c r="B7" s="24" t="s">
        <v>72</v>
      </c>
      <c r="C7" s="25">
        <v>41749</v>
      </c>
      <c r="D7" s="24" t="s">
        <v>73</v>
      </c>
      <c r="E7" s="26" t="str">
        <f t="shared" si="0"/>
        <v>1200</v>
      </c>
      <c r="F7" s="26">
        <v>20000</v>
      </c>
      <c r="G7" s="27">
        <v>24000000</v>
      </c>
      <c r="L7"/>
      <c r="M7" s="1" t="s">
        <v>143</v>
      </c>
      <c r="N7" s="12"/>
      <c r="O7" s="12"/>
      <c r="P7" s="12">
        <v>24000000</v>
      </c>
      <c r="Q7" s="12">
        <v>9000000</v>
      </c>
      <c r="R7" s="12">
        <v>33000000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5">
      <c r="A8" s="23">
        <v>6</v>
      </c>
      <c r="B8" s="24" t="s">
        <v>74</v>
      </c>
      <c r="C8" s="25">
        <v>41735</v>
      </c>
      <c r="D8" s="24" t="s">
        <v>68</v>
      </c>
      <c r="E8" s="26" t="str">
        <f t="shared" si="0"/>
        <v>300</v>
      </c>
      <c r="F8" s="26">
        <v>50000</v>
      </c>
      <c r="G8" s="27">
        <v>15000000</v>
      </c>
      <c r="L8" s="1" t="s">
        <v>66</v>
      </c>
      <c r="M8" s="1" t="s">
        <v>144</v>
      </c>
      <c r="N8" s="12">
        <v>0</v>
      </c>
      <c r="O8" s="12"/>
      <c r="P8" s="12"/>
      <c r="Q8" s="12">
        <v>0</v>
      </c>
      <c r="R8" s="12">
        <v>0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5">
      <c r="A9" s="23">
        <v>7</v>
      </c>
      <c r="B9" s="24" t="s">
        <v>75</v>
      </c>
      <c r="C9" s="25">
        <v>41755</v>
      </c>
      <c r="D9" s="24" t="s">
        <v>66</v>
      </c>
      <c r="E9" s="26" t="str">
        <f t="shared" si="0"/>
        <v>1000</v>
      </c>
      <c r="F9" s="26">
        <v>250</v>
      </c>
      <c r="G9" s="27">
        <v>250000</v>
      </c>
      <c r="L9"/>
      <c r="M9" s="1" t="s">
        <v>143</v>
      </c>
      <c r="N9" s="12">
        <v>1000000</v>
      </c>
      <c r="O9" s="12"/>
      <c r="P9" s="12"/>
      <c r="Q9" s="12">
        <v>250000</v>
      </c>
      <c r="R9" s="12">
        <v>1250000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5">
      <c r="A10" s="23">
        <v>8</v>
      </c>
      <c r="B10" s="24" t="s">
        <v>76</v>
      </c>
      <c r="C10" s="25">
        <v>41737</v>
      </c>
      <c r="D10" s="24" t="s">
        <v>68</v>
      </c>
      <c r="E10" s="26" t="str">
        <f t="shared" si="0"/>
        <v>2500</v>
      </c>
      <c r="F10" s="26">
        <v>50000</v>
      </c>
      <c r="G10" s="27">
        <v>125000000</v>
      </c>
      <c r="L10" s="1" t="s">
        <v>68</v>
      </c>
      <c r="M10" s="1" t="s">
        <v>144</v>
      </c>
      <c r="N10" s="12">
        <v>0</v>
      </c>
      <c r="O10" s="12">
        <v>0</v>
      </c>
      <c r="P10" s="12"/>
      <c r="Q10" s="12"/>
      <c r="R10" s="12">
        <v>0</v>
      </c>
      <c r="S10"/>
      <c r="T10"/>
      <c r="U10"/>
      <c r="V10"/>
      <c r="W10"/>
      <c r="X10"/>
      <c r="Y10"/>
      <c r="Z10"/>
    </row>
    <row r="11" spans="1:38" x14ac:dyDescent="0.25">
      <c r="A11" s="23">
        <v>9</v>
      </c>
      <c r="B11" s="24" t="s">
        <v>77</v>
      </c>
      <c r="C11" s="25">
        <v>41748</v>
      </c>
      <c r="D11" s="24" t="s">
        <v>70</v>
      </c>
      <c r="E11" s="26" t="str">
        <f t="shared" si="0"/>
        <v>200</v>
      </c>
      <c r="F11" s="26">
        <v>290000</v>
      </c>
      <c r="G11" s="27">
        <v>58000000</v>
      </c>
      <c r="L11"/>
      <c r="M11" s="1" t="s">
        <v>143</v>
      </c>
      <c r="N11" s="12">
        <v>24600000</v>
      </c>
      <c r="O11" s="12">
        <v>225000000</v>
      </c>
      <c r="P11" s="12"/>
      <c r="Q11" s="12"/>
      <c r="R11" s="12">
        <v>249600000</v>
      </c>
      <c r="S11"/>
      <c r="T11"/>
      <c r="U11"/>
      <c r="V11"/>
      <c r="W11"/>
      <c r="X11"/>
      <c r="Y11"/>
      <c r="Z11"/>
    </row>
    <row r="12" spans="1:38" x14ac:dyDescent="0.25">
      <c r="A12" s="23">
        <v>10</v>
      </c>
      <c r="B12" s="24" t="s">
        <v>78</v>
      </c>
      <c r="C12" s="25">
        <v>41751</v>
      </c>
      <c r="D12" s="24" t="s">
        <v>73</v>
      </c>
      <c r="E12" s="26" t="str">
        <f t="shared" si="0"/>
        <v>500</v>
      </c>
      <c r="F12" s="26">
        <v>18000</v>
      </c>
      <c r="G12" s="27">
        <v>9000000</v>
      </c>
      <c r="L12" s="1" t="s">
        <v>145</v>
      </c>
      <c r="M12"/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/>
      <c r="T12"/>
      <c r="U12"/>
      <c r="V12"/>
      <c r="W12"/>
      <c r="X12"/>
      <c r="Y12"/>
      <c r="Z12"/>
    </row>
    <row r="13" spans="1:38" x14ac:dyDescent="0.25">
      <c r="A13" s="23">
        <v>11</v>
      </c>
      <c r="B13" s="24" t="s">
        <v>79</v>
      </c>
      <c r="C13" s="25">
        <v>41739</v>
      </c>
      <c r="D13" s="24" t="s">
        <v>70</v>
      </c>
      <c r="E13" s="26" t="str">
        <f t="shared" si="0"/>
        <v>150</v>
      </c>
      <c r="F13" s="26">
        <v>300000</v>
      </c>
      <c r="G13" s="27">
        <v>45000000</v>
      </c>
      <c r="L13" s="1" t="s">
        <v>142</v>
      </c>
      <c r="M13"/>
      <c r="N13" s="12">
        <v>25600000</v>
      </c>
      <c r="O13" s="12">
        <v>270000000</v>
      </c>
      <c r="P13" s="12">
        <v>88000000</v>
      </c>
      <c r="Q13" s="12">
        <v>9250000</v>
      </c>
      <c r="R13" s="12">
        <v>392850000</v>
      </c>
      <c r="S13"/>
      <c r="T13"/>
      <c r="U13"/>
      <c r="V13"/>
      <c r="W13"/>
      <c r="X13"/>
      <c r="Y13"/>
      <c r="Z13"/>
    </row>
    <row r="14" spans="1:38" x14ac:dyDescent="0.25">
      <c r="A14" s="23">
        <v>12</v>
      </c>
      <c r="B14" s="24" t="s">
        <v>80</v>
      </c>
      <c r="C14" s="25">
        <v>41741</v>
      </c>
      <c r="D14" s="24" t="s">
        <v>68</v>
      </c>
      <c r="E14" s="26" t="str">
        <f t="shared" si="0"/>
        <v>2000</v>
      </c>
      <c r="F14" s="26">
        <v>50000</v>
      </c>
      <c r="G14" s="27">
        <v>100000000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38" x14ac:dyDescent="0.25"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38" ht="21" x14ac:dyDescent="0.35">
      <c r="A16" s="28" t="s">
        <v>81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2:14" x14ac:dyDescent="0.25">
      <c r="L17"/>
      <c r="M17"/>
      <c r="N17"/>
    </row>
    <row r="18" spans="2:14" x14ac:dyDescent="0.25">
      <c r="L18"/>
      <c r="M18"/>
      <c r="N18"/>
    </row>
    <row r="19" spans="2:14" x14ac:dyDescent="0.25">
      <c r="L19"/>
      <c r="M19"/>
      <c r="N19"/>
    </row>
    <row r="20" spans="2:14" x14ac:dyDescent="0.25">
      <c r="B20"/>
      <c r="C20"/>
      <c r="D20"/>
      <c r="E20"/>
      <c r="F20"/>
      <c r="G20"/>
      <c r="H20"/>
    </row>
    <row r="21" spans="2:14" x14ac:dyDescent="0.25">
      <c r="B21"/>
      <c r="C21"/>
      <c r="D21"/>
      <c r="E21"/>
      <c r="F21"/>
      <c r="G21"/>
      <c r="H21"/>
    </row>
    <row r="22" spans="2:14" x14ac:dyDescent="0.25">
      <c r="B22"/>
      <c r="C22"/>
      <c r="D22"/>
      <c r="E22"/>
      <c r="F22"/>
      <c r="G22"/>
      <c r="H22"/>
    </row>
    <row r="23" spans="2:14" x14ac:dyDescent="0.25">
      <c r="B23"/>
      <c r="C23"/>
      <c r="D23"/>
      <c r="E23"/>
      <c r="F23"/>
      <c r="G23"/>
      <c r="H23"/>
    </row>
    <row r="24" spans="2:14" x14ac:dyDescent="0.25">
      <c r="B24"/>
      <c r="C24"/>
      <c r="D24"/>
      <c r="E24"/>
      <c r="F24"/>
      <c r="G24"/>
      <c r="H24"/>
    </row>
    <row r="25" spans="2:14" x14ac:dyDescent="0.25">
      <c r="B25"/>
      <c r="C25"/>
      <c r="D25"/>
      <c r="E25"/>
      <c r="F25"/>
      <c r="G25"/>
      <c r="H25"/>
    </row>
    <row r="26" spans="2:14" x14ac:dyDescent="0.25">
      <c r="B26"/>
      <c r="C26"/>
      <c r="D26"/>
      <c r="E26"/>
      <c r="F26"/>
      <c r="G26"/>
      <c r="H26"/>
    </row>
    <row r="27" spans="2:14" x14ac:dyDescent="0.25">
      <c r="B27"/>
      <c r="C27"/>
      <c r="D27"/>
      <c r="E27"/>
      <c r="F27"/>
      <c r="G27"/>
      <c r="H27"/>
    </row>
    <row r="28" spans="2:14" x14ac:dyDescent="0.25">
      <c r="B28"/>
      <c r="C28"/>
      <c r="D28"/>
      <c r="E28"/>
      <c r="F28"/>
      <c r="G28"/>
      <c r="H28"/>
    </row>
    <row r="29" spans="2:14" x14ac:dyDescent="0.25">
      <c r="B29"/>
      <c r="C29"/>
      <c r="D29"/>
      <c r="E29"/>
      <c r="F29"/>
      <c r="G29"/>
      <c r="H29"/>
    </row>
    <row r="30" spans="2:14" x14ac:dyDescent="0.25">
      <c r="B30"/>
      <c r="C30"/>
      <c r="D30"/>
      <c r="E30"/>
      <c r="F30"/>
      <c r="G30"/>
      <c r="H30"/>
    </row>
    <row r="31" spans="2:14" x14ac:dyDescent="0.25">
      <c r="B31"/>
      <c r="C31"/>
      <c r="D31"/>
      <c r="E31"/>
      <c r="F31"/>
      <c r="G31"/>
      <c r="H31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5451-EEA0-4762-B2E7-183A1C97BF71}">
  <dimension ref="A2:R30"/>
  <sheetViews>
    <sheetView topLeftCell="E8" workbookViewId="0">
      <selection activeCell="P21" sqref="P21"/>
    </sheetView>
  </sheetViews>
  <sheetFormatPr defaultColWidth="9.140625" defaultRowHeight="15" x14ac:dyDescent="0.25"/>
  <cols>
    <col min="1" max="1" width="9.140625" style="1"/>
    <col min="2" max="2" width="14.7109375" style="1" customWidth="1"/>
    <col min="3" max="3" width="9.140625" style="1"/>
    <col min="4" max="4" width="14.7109375" style="1" customWidth="1"/>
    <col min="5" max="5" width="9.140625" style="1"/>
    <col min="6" max="6" width="18" style="1" customWidth="1"/>
    <col min="7" max="11" width="9.140625" style="1"/>
    <col min="12" max="12" width="17.28515625" style="1" bestFit="1" customWidth="1"/>
    <col min="13" max="15" width="9" style="1" bestFit="1" customWidth="1"/>
    <col min="16" max="16" width="11.28515625" style="1" bestFit="1" customWidth="1"/>
    <col min="17" max="16384" width="9.140625" style="1"/>
  </cols>
  <sheetData>
    <row r="2" spans="1:18" x14ac:dyDescent="0.25">
      <c r="A2" s="13" t="s">
        <v>1</v>
      </c>
      <c r="B2" s="13" t="s">
        <v>38</v>
      </c>
      <c r="C2" s="13" t="s">
        <v>39</v>
      </c>
      <c r="D2" s="13" t="s">
        <v>35</v>
      </c>
      <c r="E2" s="13" t="s">
        <v>36</v>
      </c>
      <c r="F2" s="13" t="s">
        <v>37</v>
      </c>
      <c r="G2" s="51" t="s">
        <v>151</v>
      </c>
    </row>
    <row r="3" spans="1:18" ht="15.75" x14ac:dyDescent="0.25">
      <c r="A3" s="14">
        <v>1</v>
      </c>
      <c r="B3" s="14" t="s">
        <v>40</v>
      </c>
      <c r="C3" s="14" t="s">
        <v>41</v>
      </c>
      <c r="D3" s="15">
        <v>922</v>
      </c>
      <c r="E3" s="15">
        <v>6000</v>
      </c>
      <c r="F3" s="15">
        <f>D3*E3</f>
        <v>5532000</v>
      </c>
      <c r="G3" s="1" t="str">
        <f>HLOOKUP(LEFT(B3),$I$4:$K$5,2,0)</f>
        <v>Loại 1</v>
      </c>
      <c r="I3" s="46" t="s">
        <v>42</v>
      </c>
      <c r="J3" s="47"/>
      <c r="K3" s="47"/>
    </row>
    <row r="4" spans="1:18" x14ac:dyDescent="0.25">
      <c r="A4" s="14">
        <v>2</v>
      </c>
      <c r="B4" s="14" t="s">
        <v>43</v>
      </c>
      <c r="C4" s="14" t="s">
        <v>44</v>
      </c>
      <c r="D4" s="15">
        <v>913</v>
      </c>
      <c r="E4" s="15">
        <v>5200</v>
      </c>
      <c r="F4" s="15">
        <f t="shared" ref="F4:F14" si="0">D4*E4</f>
        <v>4747600</v>
      </c>
      <c r="G4" s="1" t="str">
        <f t="shared" ref="G4:G14" si="1">HLOOKUP(LEFT(B4),$I$4:$K$5,2,0)</f>
        <v>Loại 2</v>
      </c>
      <c r="I4" s="16" t="s">
        <v>45</v>
      </c>
      <c r="J4" s="17" t="s">
        <v>46</v>
      </c>
      <c r="K4" s="17" t="s">
        <v>47</v>
      </c>
    </row>
    <row r="5" spans="1:18" x14ac:dyDescent="0.25">
      <c r="A5" s="14">
        <v>3</v>
      </c>
      <c r="B5" s="14" t="s">
        <v>48</v>
      </c>
      <c r="C5" s="14" t="s">
        <v>49</v>
      </c>
      <c r="D5" s="15">
        <v>948</v>
      </c>
      <c r="E5" s="15">
        <v>2500</v>
      </c>
      <c r="F5" s="15">
        <f t="shared" si="0"/>
        <v>2370000</v>
      </c>
      <c r="G5" s="1" t="str">
        <f t="shared" si="1"/>
        <v>Loại 3</v>
      </c>
      <c r="I5" s="18" t="s">
        <v>50</v>
      </c>
      <c r="J5" s="14" t="s">
        <v>51</v>
      </c>
      <c r="K5" s="14" t="s">
        <v>52</v>
      </c>
    </row>
    <row r="6" spans="1:18" x14ac:dyDescent="0.25">
      <c r="A6" s="14">
        <v>4</v>
      </c>
      <c r="B6" s="14" t="s">
        <v>53</v>
      </c>
      <c r="C6" s="14" t="s">
        <v>44</v>
      </c>
      <c r="D6" s="15">
        <v>693</v>
      </c>
      <c r="E6" s="15">
        <v>5500</v>
      </c>
      <c r="F6" s="15">
        <f t="shared" si="0"/>
        <v>3811500</v>
      </c>
      <c r="G6" s="1" t="str">
        <f t="shared" si="1"/>
        <v>Loại 1</v>
      </c>
    </row>
    <row r="7" spans="1:18" x14ac:dyDescent="0.25">
      <c r="A7" s="14">
        <v>5</v>
      </c>
      <c r="B7" s="14" t="s">
        <v>54</v>
      </c>
      <c r="C7" s="14" t="s">
        <v>49</v>
      </c>
      <c r="D7" s="15">
        <v>678</v>
      </c>
      <c r="E7" s="15">
        <v>2500</v>
      </c>
      <c r="F7" s="15">
        <f t="shared" si="0"/>
        <v>1695000</v>
      </c>
      <c r="G7" s="1" t="str">
        <f t="shared" si="1"/>
        <v>Loại 3</v>
      </c>
    </row>
    <row r="8" spans="1:18" x14ac:dyDescent="0.25">
      <c r="A8" s="14">
        <v>6</v>
      </c>
      <c r="B8" s="14" t="s">
        <v>55</v>
      </c>
      <c r="C8" s="14" t="s">
        <v>41</v>
      </c>
      <c r="D8" s="15">
        <v>1101</v>
      </c>
      <c r="E8" s="15">
        <v>5500</v>
      </c>
      <c r="F8" s="15">
        <f t="shared" si="0"/>
        <v>6055500</v>
      </c>
      <c r="G8" s="1" t="str">
        <f t="shared" si="1"/>
        <v>Loại 3</v>
      </c>
    </row>
    <row r="9" spans="1:18" x14ac:dyDescent="0.25">
      <c r="A9" s="14">
        <v>7</v>
      </c>
      <c r="B9" s="14" t="s">
        <v>56</v>
      </c>
      <c r="C9" s="14" t="s">
        <v>44</v>
      </c>
      <c r="D9" s="15">
        <v>733</v>
      </c>
      <c r="E9" s="15">
        <v>5000</v>
      </c>
      <c r="F9" s="15">
        <f t="shared" si="0"/>
        <v>3665000</v>
      </c>
      <c r="G9" s="1" t="str">
        <f t="shared" si="1"/>
        <v>Loại 3</v>
      </c>
    </row>
    <row r="10" spans="1:18" x14ac:dyDescent="0.25">
      <c r="A10" s="14">
        <v>8</v>
      </c>
      <c r="B10" s="14" t="s">
        <v>57</v>
      </c>
      <c r="C10" s="14" t="s">
        <v>49</v>
      </c>
      <c r="D10" s="15">
        <v>1011</v>
      </c>
      <c r="E10" s="15">
        <v>2800</v>
      </c>
      <c r="F10" s="15">
        <f t="shared" si="0"/>
        <v>2830800</v>
      </c>
      <c r="G10" s="1" t="str">
        <f t="shared" si="1"/>
        <v>Loại 2</v>
      </c>
    </row>
    <row r="11" spans="1:18" x14ac:dyDescent="0.25">
      <c r="A11" s="14">
        <v>9</v>
      </c>
      <c r="B11" s="14" t="s">
        <v>58</v>
      </c>
      <c r="C11" s="14" t="s">
        <v>41</v>
      </c>
      <c r="D11" s="15">
        <v>1059</v>
      </c>
      <c r="E11" s="15">
        <v>6000</v>
      </c>
      <c r="F11" s="15">
        <f t="shared" si="0"/>
        <v>6354000</v>
      </c>
      <c r="G11" s="1" t="str">
        <f t="shared" si="1"/>
        <v>Loại 1</v>
      </c>
    </row>
    <row r="12" spans="1:18" x14ac:dyDescent="0.25">
      <c r="A12" s="14">
        <v>10</v>
      </c>
      <c r="B12" s="14" t="s">
        <v>59</v>
      </c>
      <c r="C12" s="14" t="s">
        <v>44</v>
      </c>
      <c r="D12" s="15">
        <v>754</v>
      </c>
      <c r="E12" s="15">
        <v>5500</v>
      </c>
      <c r="F12" s="15">
        <f t="shared" si="0"/>
        <v>4147000</v>
      </c>
      <c r="G12" s="1" t="str">
        <f t="shared" si="1"/>
        <v>Loại 1</v>
      </c>
    </row>
    <row r="13" spans="1:18" x14ac:dyDescent="0.25">
      <c r="A13" s="14">
        <v>11</v>
      </c>
      <c r="B13" s="14" t="s">
        <v>60</v>
      </c>
      <c r="C13" s="14" t="s">
        <v>41</v>
      </c>
      <c r="D13" s="15">
        <v>575</v>
      </c>
      <c r="E13" s="15">
        <v>5500</v>
      </c>
      <c r="F13" s="15">
        <f t="shared" si="0"/>
        <v>3162500</v>
      </c>
      <c r="G13" s="1" t="str">
        <f t="shared" si="1"/>
        <v>Loại 3</v>
      </c>
      <c r="L13" s="49" t="s">
        <v>143</v>
      </c>
      <c r="M13" s="49" t="s">
        <v>151</v>
      </c>
      <c r="N13"/>
      <c r="O13"/>
      <c r="P13"/>
      <c r="Q13"/>
      <c r="R13"/>
    </row>
    <row r="14" spans="1:18" x14ac:dyDescent="0.25">
      <c r="A14" s="15">
        <v>12</v>
      </c>
      <c r="B14" s="14" t="s">
        <v>61</v>
      </c>
      <c r="C14" s="14" t="s">
        <v>49</v>
      </c>
      <c r="D14" s="15">
        <v>708</v>
      </c>
      <c r="E14" s="15">
        <v>2500</v>
      </c>
      <c r="F14" s="15">
        <f t="shared" si="0"/>
        <v>1770000</v>
      </c>
      <c r="G14" s="1" t="str">
        <f t="shared" si="1"/>
        <v>Loại 3</v>
      </c>
      <c r="L14" s="49" t="s">
        <v>39</v>
      </c>
      <c r="M14" s="1" t="s">
        <v>50</v>
      </c>
      <c r="N14" s="1" t="s">
        <v>51</v>
      </c>
      <c r="O14" s="1" t="s">
        <v>52</v>
      </c>
      <c r="P14" s="1" t="s">
        <v>132</v>
      </c>
      <c r="Q14"/>
      <c r="R14"/>
    </row>
    <row r="15" spans="1:18" x14ac:dyDescent="0.25">
      <c r="L15" s="1" t="s">
        <v>44</v>
      </c>
      <c r="M15" s="12">
        <v>7958500</v>
      </c>
      <c r="N15" s="12">
        <v>4747600</v>
      </c>
      <c r="O15" s="12">
        <v>3665000</v>
      </c>
      <c r="P15" s="12">
        <v>16371100</v>
      </c>
      <c r="Q15"/>
      <c r="R15"/>
    </row>
    <row r="16" spans="1:18" ht="18.75" x14ac:dyDescent="0.3">
      <c r="A16" s="19" t="s">
        <v>62</v>
      </c>
      <c r="L16" s="1" t="s">
        <v>49</v>
      </c>
      <c r="M16" s="12"/>
      <c r="N16" s="12">
        <v>2830800</v>
      </c>
      <c r="O16" s="12">
        <v>5835000</v>
      </c>
      <c r="P16" s="12">
        <v>8665800</v>
      </c>
      <c r="Q16"/>
      <c r="R16"/>
    </row>
    <row r="17" spans="12:18" x14ac:dyDescent="0.25">
      <c r="L17" s="1" t="s">
        <v>41</v>
      </c>
      <c r="M17" s="12">
        <v>11886000</v>
      </c>
      <c r="N17" s="12"/>
      <c r="O17" s="12">
        <v>9218000</v>
      </c>
      <c r="P17" s="12">
        <v>21104000</v>
      </c>
      <c r="Q17"/>
      <c r="R17"/>
    </row>
    <row r="18" spans="12:18" x14ac:dyDescent="0.25">
      <c r="L18" s="1" t="s">
        <v>132</v>
      </c>
      <c r="M18" s="12">
        <v>19844500</v>
      </c>
      <c r="N18" s="12">
        <v>7578400</v>
      </c>
      <c r="O18" s="12">
        <v>18718000</v>
      </c>
      <c r="P18" s="12">
        <v>46140900</v>
      </c>
      <c r="Q18"/>
      <c r="R18"/>
    </row>
    <row r="19" spans="12:18" x14ac:dyDescent="0.25">
      <c r="L19"/>
      <c r="M19"/>
      <c r="N19"/>
      <c r="O19"/>
      <c r="P19"/>
      <c r="Q19"/>
      <c r="R19"/>
    </row>
    <row r="20" spans="12:18" x14ac:dyDescent="0.25">
      <c r="L20"/>
      <c r="M20"/>
      <c r="N20"/>
      <c r="O20"/>
      <c r="P20"/>
      <c r="Q20"/>
      <c r="R20"/>
    </row>
    <row r="21" spans="12:18" x14ac:dyDescent="0.25">
      <c r="L21"/>
      <c r="M21"/>
      <c r="N21"/>
      <c r="O21"/>
      <c r="P21"/>
      <c r="Q21"/>
      <c r="R21"/>
    </row>
    <row r="22" spans="12:18" x14ac:dyDescent="0.25">
      <c r="L22"/>
      <c r="M22"/>
      <c r="N22"/>
      <c r="O22"/>
      <c r="P22"/>
      <c r="Q22"/>
      <c r="R22"/>
    </row>
    <row r="23" spans="12:18" x14ac:dyDescent="0.25">
      <c r="L23"/>
      <c r="M23"/>
      <c r="N23"/>
      <c r="O23"/>
      <c r="P23"/>
      <c r="Q23"/>
      <c r="R23"/>
    </row>
    <row r="24" spans="12:18" x14ac:dyDescent="0.25">
      <c r="L24"/>
      <c r="M24"/>
      <c r="N24"/>
      <c r="O24"/>
      <c r="P24"/>
      <c r="Q24"/>
      <c r="R24"/>
    </row>
    <row r="25" spans="12:18" x14ac:dyDescent="0.25">
      <c r="L25"/>
      <c r="M25"/>
      <c r="N25"/>
      <c r="O25"/>
      <c r="P25"/>
      <c r="Q25"/>
      <c r="R25"/>
    </row>
    <row r="26" spans="12:18" x14ac:dyDescent="0.25">
      <c r="L26"/>
      <c r="M26"/>
      <c r="N26"/>
      <c r="O26"/>
      <c r="P26"/>
      <c r="Q26"/>
      <c r="R26"/>
    </row>
    <row r="27" spans="12:18" x14ac:dyDescent="0.25">
      <c r="L27"/>
      <c r="M27"/>
      <c r="N27"/>
    </row>
    <row r="28" spans="12:18" x14ac:dyDescent="0.25">
      <c r="L28"/>
      <c r="M28"/>
      <c r="N28"/>
    </row>
    <row r="29" spans="12:18" x14ac:dyDescent="0.25">
      <c r="L29"/>
      <c r="M29"/>
      <c r="N29"/>
    </row>
    <row r="30" spans="12:18" x14ac:dyDescent="0.25">
      <c r="L30"/>
      <c r="M30"/>
      <c r="N30"/>
    </row>
  </sheetData>
  <mergeCells count="1">
    <mergeCell ref="I3:K3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5510-B415-4596-8BAD-B218437C0F4E}">
  <dimension ref="A2:W156"/>
  <sheetViews>
    <sheetView topLeftCell="K1" zoomScale="67" workbookViewId="0">
      <selection activeCell="K12" sqref="K12"/>
    </sheetView>
  </sheetViews>
  <sheetFormatPr defaultRowHeight="15" x14ac:dyDescent="0.25"/>
  <cols>
    <col min="2" max="2" width="16.85546875" bestFit="1" customWidth="1"/>
    <col min="3" max="3" width="15.140625" bestFit="1" customWidth="1"/>
    <col min="4" max="4" width="15.140625" style="1" customWidth="1"/>
    <col min="5" max="5" width="13.7109375" bestFit="1" customWidth="1"/>
    <col min="6" max="6" width="20" bestFit="1" customWidth="1"/>
    <col min="7" max="7" width="11.28515625" bestFit="1" customWidth="1"/>
    <col min="8" max="8" width="12.7109375" bestFit="1" customWidth="1"/>
    <col min="9" max="9" width="15" bestFit="1" customWidth="1"/>
    <col min="11" max="11" width="20.140625" bestFit="1" customWidth="1"/>
    <col min="12" max="22" width="11.85546875" bestFit="1" customWidth="1"/>
    <col min="23" max="23" width="15.7109375" bestFit="1" customWidth="1"/>
  </cols>
  <sheetData>
    <row r="2" spans="1:23" s="1" customFormat="1" x14ac:dyDescent="0.25">
      <c r="A2" s="43" t="s">
        <v>113</v>
      </c>
    </row>
    <row r="4" spans="1:23" ht="20.25" x14ac:dyDescent="0.3">
      <c r="A4" s="11"/>
      <c r="B4" s="32" t="s">
        <v>82</v>
      </c>
      <c r="C4" s="32" t="s">
        <v>83</v>
      </c>
      <c r="D4" s="32" t="s">
        <v>140</v>
      </c>
      <c r="E4" s="33" t="s">
        <v>84</v>
      </c>
      <c r="F4" s="33" t="s">
        <v>85</v>
      </c>
      <c r="G4" s="33" t="s">
        <v>36</v>
      </c>
      <c r="H4" s="33" t="s">
        <v>35</v>
      </c>
      <c r="I4" s="33" t="s">
        <v>37</v>
      </c>
      <c r="J4" s="11"/>
    </row>
    <row r="5" spans="1:23" x14ac:dyDescent="0.25">
      <c r="A5" s="11"/>
      <c r="B5" s="29" t="s">
        <v>86</v>
      </c>
      <c r="C5" s="30">
        <v>43833</v>
      </c>
      <c r="D5" s="52">
        <f>MONTH(C5)</f>
        <v>1</v>
      </c>
      <c r="E5" s="31" t="s">
        <v>87</v>
      </c>
      <c r="F5" s="31" t="s">
        <v>88</v>
      </c>
      <c r="G5" s="31">
        <v>30</v>
      </c>
      <c r="H5" s="31">
        <v>65</v>
      </c>
      <c r="I5" s="31">
        <v>1950</v>
      </c>
      <c r="J5" s="11"/>
    </row>
    <row r="6" spans="1:23" x14ac:dyDescent="0.25">
      <c r="A6" s="11"/>
      <c r="B6" s="29" t="s">
        <v>89</v>
      </c>
      <c r="C6" s="30">
        <v>43850</v>
      </c>
      <c r="D6" s="52">
        <f t="shared" ref="D6:D69" si="0">MONTH(C6)</f>
        <v>1</v>
      </c>
      <c r="E6" s="31" t="s">
        <v>90</v>
      </c>
      <c r="F6" s="31" t="s">
        <v>91</v>
      </c>
      <c r="G6" s="31">
        <v>28</v>
      </c>
      <c r="H6" s="31">
        <v>96</v>
      </c>
      <c r="I6" s="31">
        <v>2688</v>
      </c>
      <c r="J6" s="11"/>
    </row>
    <row r="7" spans="1:23" x14ac:dyDescent="0.25">
      <c r="A7" s="11"/>
      <c r="B7" s="29" t="s">
        <v>92</v>
      </c>
      <c r="C7" s="30">
        <v>43867</v>
      </c>
      <c r="D7" s="52">
        <f t="shared" si="0"/>
        <v>2</v>
      </c>
      <c r="E7" s="31" t="s">
        <v>93</v>
      </c>
      <c r="F7" s="31" t="s">
        <v>88</v>
      </c>
      <c r="G7" s="31">
        <v>30</v>
      </c>
      <c r="H7" s="31">
        <v>58</v>
      </c>
      <c r="I7" s="31">
        <v>1740</v>
      </c>
      <c r="J7" s="11"/>
    </row>
    <row r="8" spans="1:23" x14ac:dyDescent="0.25">
      <c r="A8" s="11"/>
      <c r="B8" s="29" t="s">
        <v>94</v>
      </c>
      <c r="C8" s="30">
        <v>43884</v>
      </c>
      <c r="D8" s="52">
        <f t="shared" si="0"/>
        <v>2</v>
      </c>
      <c r="E8" s="31" t="s">
        <v>87</v>
      </c>
      <c r="F8" s="31" t="s">
        <v>88</v>
      </c>
      <c r="G8" s="31">
        <v>30</v>
      </c>
      <c r="H8" s="31">
        <v>36</v>
      </c>
      <c r="I8" s="31">
        <v>1080</v>
      </c>
      <c r="J8" s="11"/>
    </row>
    <row r="9" spans="1:23" x14ac:dyDescent="0.25">
      <c r="A9" s="11"/>
      <c r="B9" s="29" t="s">
        <v>95</v>
      </c>
      <c r="C9" s="30">
        <v>43901</v>
      </c>
      <c r="D9" s="52">
        <f t="shared" si="0"/>
        <v>3</v>
      </c>
      <c r="E9" s="31" t="s">
        <v>96</v>
      </c>
      <c r="F9" s="31" t="s">
        <v>91</v>
      </c>
      <c r="G9" s="31">
        <v>28</v>
      </c>
      <c r="H9" s="31">
        <v>11</v>
      </c>
      <c r="I9" s="31">
        <v>308</v>
      </c>
      <c r="J9" s="11"/>
    </row>
    <row r="10" spans="1:23" x14ac:dyDescent="0.25">
      <c r="A10" s="11"/>
      <c r="B10" s="29" t="s">
        <v>97</v>
      </c>
      <c r="C10" s="30">
        <v>43918</v>
      </c>
      <c r="D10" s="52">
        <f t="shared" si="0"/>
        <v>3</v>
      </c>
      <c r="E10" s="31" t="s">
        <v>90</v>
      </c>
      <c r="F10" s="31" t="s">
        <v>91</v>
      </c>
      <c r="G10" s="31">
        <v>28</v>
      </c>
      <c r="H10" s="31">
        <v>31</v>
      </c>
      <c r="I10" s="31">
        <v>868</v>
      </c>
      <c r="J10" s="11"/>
    </row>
    <row r="11" spans="1:23" x14ac:dyDescent="0.25">
      <c r="A11" s="11"/>
      <c r="B11" s="29" t="s">
        <v>98</v>
      </c>
      <c r="C11" s="30">
        <v>43935</v>
      </c>
      <c r="D11" s="52">
        <f t="shared" si="0"/>
        <v>4</v>
      </c>
      <c r="E11" s="31" t="s">
        <v>93</v>
      </c>
      <c r="F11" s="31" t="s">
        <v>99</v>
      </c>
      <c r="G11" s="31">
        <v>27</v>
      </c>
      <c r="H11" s="31">
        <v>25</v>
      </c>
      <c r="I11" s="31">
        <v>675</v>
      </c>
      <c r="J11" s="11"/>
    </row>
    <row r="12" spans="1:23" x14ac:dyDescent="0.25">
      <c r="A12" s="11"/>
      <c r="B12" s="29" t="s">
        <v>100</v>
      </c>
      <c r="C12" s="30">
        <v>43952</v>
      </c>
      <c r="D12" s="52">
        <f t="shared" si="0"/>
        <v>5</v>
      </c>
      <c r="E12" s="31" t="s">
        <v>90</v>
      </c>
      <c r="F12" s="31" t="s">
        <v>99</v>
      </c>
      <c r="G12" s="31">
        <v>27</v>
      </c>
      <c r="H12" s="31">
        <v>47</v>
      </c>
      <c r="I12" s="31">
        <v>1269</v>
      </c>
      <c r="J12" s="11"/>
      <c r="K12" s="49" t="s">
        <v>144</v>
      </c>
      <c r="L12" s="49" t="s">
        <v>140</v>
      </c>
    </row>
    <row r="13" spans="1:23" x14ac:dyDescent="0.25">
      <c r="A13" s="11"/>
      <c r="B13" s="29" t="s">
        <v>101</v>
      </c>
      <c r="C13" s="30">
        <v>43969</v>
      </c>
      <c r="D13" s="52">
        <f t="shared" si="0"/>
        <v>5</v>
      </c>
      <c r="E13" s="31" t="s">
        <v>90</v>
      </c>
      <c r="F13" s="31" t="s">
        <v>88</v>
      </c>
      <c r="G13" s="31">
        <v>30</v>
      </c>
      <c r="H13" s="31">
        <v>95</v>
      </c>
      <c r="I13" s="31">
        <v>2850</v>
      </c>
      <c r="J13" s="11"/>
      <c r="K13" s="49" t="s">
        <v>84</v>
      </c>
      <c r="L13" s="1">
        <v>1</v>
      </c>
      <c r="M13" s="1">
        <v>2</v>
      </c>
      <c r="N13" s="1">
        <v>3</v>
      </c>
      <c r="O13" s="1">
        <v>4</v>
      </c>
      <c r="P13" s="1">
        <v>5</v>
      </c>
      <c r="Q13" s="1">
        <v>6</v>
      </c>
      <c r="R13" s="1">
        <v>7</v>
      </c>
      <c r="S13" s="1">
        <v>8</v>
      </c>
      <c r="T13" s="1">
        <v>9</v>
      </c>
      <c r="U13" s="1">
        <v>10</v>
      </c>
      <c r="V13" s="1">
        <v>11</v>
      </c>
      <c r="W13" s="1" t="s">
        <v>132</v>
      </c>
    </row>
    <row r="14" spans="1:23" x14ac:dyDescent="0.25">
      <c r="A14" s="11"/>
      <c r="B14" s="29" t="s">
        <v>102</v>
      </c>
      <c r="C14" s="30">
        <v>43986</v>
      </c>
      <c r="D14" s="52">
        <f t="shared" si="0"/>
        <v>6</v>
      </c>
      <c r="E14" s="31" t="s">
        <v>90</v>
      </c>
      <c r="F14" s="31" t="s">
        <v>103</v>
      </c>
      <c r="G14" s="31">
        <v>26</v>
      </c>
      <c r="H14" s="31">
        <v>93</v>
      </c>
      <c r="I14" s="31">
        <v>2418</v>
      </c>
      <c r="J14" s="11"/>
      <c r="K14" s="1" t="s">
        <v>96</v>
      </c>
      <c r="L14" s="12"/>
      <c r="M14" s="12"/>
      <c r="N14" s="12">
        <v>88</v>
      </c>
      <c r="O14" s="12"/>
      <c r="P14" s="12"/>
      <c r="Q14" s="12"/>
      <c r="R14" s="12"/>
      <c r="S14" s="12"/>
      <c r="T14" s="12">
        <v>504</v>
      </c>
      <c r="U14" s="12"/>
      <c r="V14" s="12"/>
      <c r="W14" s="12">
        <v>592</v>
      </c>
    </row>
    <row r="15" spans="1:23" x14ac:dyDescent="0.25">
      <c r="A15" s="11"/>
      <c r="B15" s="29" t="s">
        <v>104</v>
      </c>
      <c r="C15" s="30">
        <v>44003</v>
      </c>
      <c r="D15" s="52">
        <f t="shared" si="0"/>
        <v>6</v>
      </c>
      <c r="E15" s="31" t="s">
        <v>90</v>
      </c>
      <c r="F15" s="31" t="s">
        <v>99</v>
      </c>
      <c r="G15" s="31">
        <v>27</v>
      </c>
      <c r="H15" s="31">
        <v>26</v>
      </c>
      <c r="I15" s="31">
        <v>702</v>
      </c>
      <c r="J15" s="11"/>
      <c r="K15" s="1" t="s">
        <v>93</v>
      </c>
      <c r="L15" s="12"/>
      <c r="M15" s="12">
        <v>464</v>
      </c>
      <c r="N15" s="12"/>
      <c r="O15" s="12">
        <v>200</v>
      </c>
      <c r="P15" s="12"/>
      <c r="Q15" s="12"/>
      <c r="R15" s="12">
        <v>752</v>
      </c>
      <c r="S15" s="12">
        <v>80</v>
      </c>
      <c r="T15" s="12"/>
      <c r="U15" s="12"/>
      <c r="V15" s="12"/>
      <c r="W15" s="12">
        <v>1496</v>
      </c>
    </row>
    <row r="16" spans="1:23" x14ac:dyDescent="0.25">
      <c r="A16" s="11"/>
      <c r="B16" s="29" t="s">
        <v>105</v>
      </c>
      <c r="C16" s="30">
        <v>44020</v>
      </c>
      <c r="D16" s="52">
        <f t="shared" si="0"/>
        <v>7</v>
      </c>
      <c r="E16" s="31" t="s">
        <v>93</v>
      </c>
      <c r="F16" s="31" t="s">
        <v>99</v>
      </c>
      <c r="G16" s="31">
        <v>27</v>
      </c>
      <c r="H16" s="31">
        <v>94</v>
      </c>
      <c r="I16" s="31">
        <v>2538</v>
      </c>
      <c r="J16" s="11"/>
      <c r="K16" s="1" t="s">
        <v>87</v>
      </c>
      <c r="L16" s="12">
        <v>520</v>
      </c>
      <c r="M16" s="12">
        <v>288</v>
      </c>
      <c r="N16" s="12"/>
      <c r="O16" s="12"/>
      <c r="P16" s="12"/>
      <c r="Q16" s="12"/>
      <c r="R16" s="12">
        <v>592</v>
      </c>
      <c r="S16" s="12"/>
      <c r="T16" s="12"/>
      <c r="U16" s="12">
        <v>360</v>
      </c>
      <c r="V16" s="12">
        <v>256</v>
      </c>
      <c r="W16" s="12">
        <v>2016</v>
      </c>
    </row>
    <row r="17" spans="1:23" x14ac:dyDescent="0.25">
      <c r="A17" s="11"/>
      <c r="B17" s="29" t="s">
        <v>106</v>
      </c>
      <c r="C17" s="30">
        <v>44037</v>
      </c>
      <c r="D17" s="52">
        <f t="shared" si="0"/>
        <v>7</v>
      </c>
      <c r="E17" s="31" t="s">
        <v>87</v>
      </c>
      <c r="F17" s="31" t="s">
        <v>91</v>
      </c>
      <c r="G17" s="31">
        <v>28</v>
      </c>
      <c r="H17" s="31">
        <v>74</v>
      </c>
      <c r="I17" s="31">
        <v>2072</v>
      </c>
      <c r="J17" s="11"/>
      <c r="K17" s="1" t="s">
        <v>90</v>
      </c>
      <c r="L17" s="12">
        <v>768</v>
      </c>
      <c r="M17" s="12"/>
      <c r="N17" s="12">
        <v>248</v>
      </c>
      <c r="O17" s="12"/>
      <c r="P17" s="12">
        <v>1136</v>
      </c>
      <c r="Q17" s="12">
        <v>952</v>
      </c>
      <c r="R17" s="12"/>
      <c r="S17" s="12">
        <v>184</v>
      </c>
      <c r="T17" s="12"/>
      <c r="U17" s="12">
        <v>576</v>
      </c>
      <c r="V17" s="12"/>
      <c r="W17" s="12">
        <v>3864</v>
      </c>
    </row>
    <row r="18" spans="1:23" x14ac:dyDescent="0.25">
      <c r="A18" s="11"/>
      <c r="B18" s="29" t="s">
        <v>107</v>
      </c>
      <c r="C18" s="30">
        <v>44054</v>
      </c>
      <c r="D18" s="52">
        <f t="shared" si="0"/>
        <v>8</v>
      </c>
      <c r="E18" s="31" t="s">
        <v>93</v>
      </c>
      <c r="F18" s="31" t="s">
        <v>88</v>
      </c>
      <c r="G18" s="31">
        <v>30</v>
      </c>
      <c r="H18" s="31">
        <v>10</v>
      </c>
      <c r="I18" s="31">
        <v>300</v>
      </c>
      <c r="J18" s="11"/>
      <c r="K18" s="1" t="s">
        <v>132</v>
      </c>
      <c r="L18" s="12">
        <v>1288</v>
      </c>
      <c r="M18" s="12">
        <v>752</v>
      </c>
      <c r="N18" s="12">
        <v>336</v>
      </c>
      <c r="O18" s="12">
        <v>200</v>
      </c>
      <c r="P18" s="12">
        <v>1136</v>
      </c>
      <c r="Q18" s="12">
        <v>952</v>
      </c>
      <c r="R18" s="12">
        <v>1344</v>
      </c>
      <c r="S18" s="12">
        <v>264</v>
      </c>
      <c r="T18" s="12">
        <v>504</v>
      </c>
      <c r="U18" s="12">
        <v>936</v>
      </c>
      <c r="V18" s="12">
        <v>256</v>
      </c>
      <c r="W18" s="12">
        <v>7968</v>
      </c>
    </row>
    <row r="19" spans="1:23" x14ac:dyDescent="0.25">
      <c r="A19" s="11"/>
      <c r="B19" s="29" t="s">
        <v>108</v>
      </c>
      <c r="C19" s="30">
        <v>44071</v>
      </c>
      <c r="D19" s="52">
        <f t="shared" si="0"/>
        <v>8</v>
      </c>
      <c r="E19" s="31" t="s">
        <v>90</v>
      </c>
      <c r="F19" s="31" t="s">
        <v>99</v>
      </c>
      <c r="G19" s="31">
        <v>27</v>
      </c>
      <c r="H19" s="31">
        <v>23</v>
      </c>
      <c r="I19" s="31">
        <v>621</v>
      </c>
      <c r="J19" s="11"/>
    </row>
    <row r="20" spans="1:23" x14ac:dyDescent="0.25">
      <c r="A20" s="11"/>
      <c r="B20" s="29" t="s">
        <v>109</v>
      </c>
      <c r="C20" s="30">
        <v>44088</v>
      </c>
      <c r="D20" s="52">
        <f t="shared" si="0"/>
        <v>9</v>
      </c>
      <c r="E20" s="31" t="s">
        <v>96</v>
      </c>
      <c r="F20" s="31" t="s">
        <v>103</v>
      </c>
      <c r="G20" s="31">
        <v>26</v>
      </c>
      <c r="H20" s="31">
        <v>63</v>
      </c>
      <c r="I20" s="31">
        <v>1638</v>
      </c>
      <c r="J20" s="11"/>
    </row>
    <row r="21" spans="1:23" x14ac:dyDescent="0.25">
      <c r="A21" s="11"/>
      <c r="B21" s="29" t="s">
        <v>110</v>
      </c>
      <c r="C21" s="30">
        <v>44105</v>
      </c>
      <c r="D21" s="52">
        <f t="shared" si="0"/>
        <v>10</v>
      </c>
      <c r="E21" s="31" t="s">
        <v>90</v>
      </c>
      <c r="F21" s="31" t="s">
        <v>91</v>
      </c>
      <c r="G21" s="31">
        <v>28</v>
      </c>
      <c r="H21" s="31">
        <v>72</v>
      </c>
      <c r="I21" s="31">
        <v>2016</v>
      </c>
      <c r="J21" s="11"/>
    </row>
    <row r="22" spans="1:23" x14ac:dyDescent="0.25">
      <c r="A22" s="11"/>
      <c r="B22" s="29" t="s">
        <v>111</v>
      </c>
      <c r="C22" s="30">
        <v>44122</v>
      </c>
      <c r="D22" s="52">
        <f t="shared" si="0"/>
        <v>10</v>
      </c>
      <c r="E22" s="31" t="s">
        <v>87</v>
      </c>
      <c r="F22" s="31" t="s">
        <v>103</v>
      </c>
      <c r="G22" s="31">
        <v>26</v>
      </c>
      <c r="H22" s="31">
        <v>45</v>
      </c>
      <c r="I22" s="31">
        <v>1170</v>
      </c>
      <c r="J22" s="11"/>
    </row>
    <row r="23" spans="1:23" x14ac:dyDescent="0.25">
      <c r="A23" s="11"/>
      <c r="B23" s="29" t="s">
        <v>112</v>
      </c>
      <c r="C23" s="30">
        <v>44139</v>
      </c>
      <c r="D23" s="52">
        <f t="shared" si="0"/>
        <v>11</v>
      </c>
      <c r="E23" s="31" t="s">
        <v>87</v>
      </c>
      <c r="F23" s="31" t="s">
        <v>88</v>
      </c>
      <c r="G23" s="31">
        <v>30</v>
      </c>
      <c r="H23" s="31">
        <v>32</v>
      </c>
      <c r="I23" s="31">
        <v>960</v>
      </c>
      <c r="J23" s="11"/>
    </row>
    <row r="24" spans="1:23" x14ac:dyDescent="0.25">
      <c r="B24" s="29" t="s">
        <v>86</v>
      </c>
      <c r="C24" s="30">
        <v>43833</v>
      </c>
      <c r="D24" s="52">
        <f t="shared" si="0"/>
        <v>1</v>
      </c>
      <c r="E24" s="31" t="s">
        <v>87</v>
      </c>
      <c r="F24" s="31" t="s">
        <v>88</v>
      </c>
      <c r="G24" s="31">
        <v>30</v>
      </c>
      <c r="H24" s="31">
        <v>65</v>
      </c>
      <c r="I24" s="31">
        <v>1950</v>
      </c>
    </row>
    <row r="25" spans="1:23" x14ac:dyDescent="0.25">
      <c r="B25" s="29" t="s">
        <v>89</v>
      </c>
      <c r="C25" s="30">
        <v>43850</v>
      </c>
      <c r="D25" s="52">
        <f t="shared" si="0"/>
        <v>1</v>
      </c>
      <c r="E25" s="31" t="s">
        <v>90</v>
      </c>
      <c r="F25" s="31" t="s">
        <v>91</v>
      </c>
      <c r="G25" s="31">
        <v>28</v>
      </c>
      <c r="H25" s="31">
        <v>96</v>
      </c>
      <c r="I25" s="31">
        <v>2688</v>
      </c>
    </row>
    <row r="26" spans="1:23" x14ac:dyDescent="0.25">
      <c r="B26" s="29" t="s">
        <v>92</v>
      </c>
      <c r="C26" s="30">
        <v>43867</v>
      </c>
      <c r="D26" s="52">
        <f t="shared" si="0"/>
        <v>2</v>
      </c>
      <c r="E26" s="31" t="s">
        <v>93</v>
      </c>
      <c r="F26" s="31" t="s">
        <v>88</v>
      </c>
      <c r="G26" s="31">
        <v>30</v>
      </c>
      <c r="H26" s="31">
        <v>58</v>
      </c>
      <c r="I26" s="31">
        <v>1740</v>
      </c>
    </row>
    <row r="27" spans="1:23" x14ac:dyDescent="0.25">
      <c r="B27" s="29" t="s">
        <v>94</v>
      </c>
      <c r="C27" s="30">
        <v>43884</v>
      </c>
      <c r="D27" s="52">
        <f t="shared" si="0"/>
        <v>2</v>
      </c>
      <c r="E27" s="31" t="s">
        <v>87</v>
      </c>
      <c r="F27" s="31" t="s">
        <v>88</v>
      </c>
      <c r="G27" s="31">
        <v>30</v>
      </c>
      <c r="H27" s="31">
        <v>36</v>
      </c>
      <c r="I27" s="31">
        <v>1080</v>
      </c>
    </row>
    <row r="28" spans="1:23" x14ac:dyDescent="0.25">
      <c r="B28" s="29" t="s">
        <v>95</v>
      </c>
      <c r="C28" s="30">
        <v>43901</v>
      </c>
      <c r="D28" s="52">
        <f t="shared" si="0"/>
        <v>3</v>
      </c>
      <c r="E28" s="31" t="s">
        <v>96</v>
      </c>
      <c r="F28" s="31" t="s">
        <v>91</v>
      </c>
      <c r="G28" s="31">
        <v>28</v>
      </c>
      <c r="H28" s="31">
        <v>11</v>
      </c>
      <c r="I28" s="31">
        <v>308</v>
      </c>
    </row>
    <row r="29" spans="1:23" x14ac:dyDescent="0.25">
      <c r="B29" s="29" t="s">
        <v>97</v>
      </c>
      <c r="C29" s="30">
        <v>43918</v>
      </c>
      <c r="D29" s="52">
        <f t="shared" si="0"/>
        <v>3</v>
      </c>
      <c r="E29" s="31" t="s">
        <v>90</v>
      </c>
      <c r="F29" s="31" t="s">
        <v>91</v>
      </c>
      <c r="G29" s="31">
        <v>28</v>
      </c>
      <c r="H29" s="31">
        <v>31</v>
      </c>
      <c r="I29" s="31">
        <v>868</v>
      </c>
    </row>
    <row r="30" spans="1:23" x14ac:dyDescent="0.25">
      <c r="B30" s="29" t="s">
        <v>98</v>
      </c>
      <c r="C30" s="30">
        <v>43935</v>
      </c>
      <c r="D30" s="52">
        <f t="shared" si="0"/>
        <v>4</v>
      </c>
      <c r="E30" s="31" t="s">
        <v>93</v>
      </c>
      <c r="F30" s="31" t="s">
        <v>99</v>
      </c>
      <c r="G30" s="31">
        <v>27</v>
      </c>
      <c r="H30" s="31">
        <v>25</v>
      </c>
      <c r="I30" s="31">
        <v>675</v>
      </c>
    </row>
    <row r="31" spans="1:23" x14ac:dyDescent="0.25">
      <c r="B31" s="29" t="s">
        <v>100</v>
      </c>
      <c r="C31" s="30">
        <v>43952</v>
      </c>
      <c r="D31" s="52">
        <f t="shared" si="0"/>
        <v>5</v>
      </c>
      <c r="E31" s="31" t="s">
        <v>90</v>
      </c>
      <c r="F31" s="31" t="s">
        <v>99</v>
      </c>
      <c r="G31" s="31">
        <v>27</v>
      </c>
      <c r="H31" s="31">
        <v>47</v>
      </c>
      <c r="I31" s="31">
        <v>1269</v>
      </c>
    </row>
    <row r="32" spans="1:23" x14ac:dyDescent="0.25">
      <c r="B32" s="29" t="s">
        <v>101</v>
      </c>
      <c r="C32" s="30">
        <v>43969</v>
      </c>
      <c r="D32" s="52">
        <f t="shared" si="0"/>
        <v>5</v>
      </c>
      <c r="E32" s="31" t="s">
        <v>90</v>
      </c>
      <c r="F32" s="31" t="s">
        <v>88</v>
      </c>
      <c r="G32" s="31">
        <v>30</v>
      </c>
      <c r="H32" s="31">
        <v>95</v>
      </c>
      <c r="I32" s="31">
        <v>2850</v>
      </c>
    </row>
    <row r="33" spans="2:9" x14ac:dyDescent="0.25">
      <c r="B33" s="29" t="s">
        <v>102</v>
      </c>
      <c r="C33" s="30">
        <v>43986</v>
      </c>
      <c r="D33" s="52">
        <f t="shared" si="0"/>
        <v>6</v>
      </c>
      <c r="E33" s="31" t="s">
        <v>90</v>
      </c>
      <c r="F33" s="31" t="s">
        <v>103</v>
      </c>
      <c r="G33" s="31">
        <v>26</v>
      </c>
      <c r="H33" s="31">
        <v>93</v>
      </c>
      <c r="I33" s="31">
        <v>2418</v>
      </c>
    </row>
    <row r="34" spans="2:9" x14ac:dyDescent="0.25">
      <c r="B34" s="29" t="s">
        <v>104</v>
      </c>
      <c r="C34" s="30">
        <v>44003</v>
      </c>
      <c r="D34" s="52">
        <f t="shared" si="0"/>
        <v>6</v>
      </c>
      <c r="E34" s="31" t="s">
        <v>90</v>
      </c>
      <c r="F34" s="31" t="s">
        <v>99</v>
      </c>
      <c r="G34" s="31">
        <v>27</v>
      </c>
      <c r="H34" s="31">
        <v>26</v>
      </c>
      <c r="I34" s="31">
        <v>702</v>
      </c>
    </row>
    <row r="35" spans="2:9" x14ac:dyDescent="0.25">
      <c r="B35" s="29" t="s">
        <v>105</v>
      </c>
      <c r="C35" s="30">
        <v>44020</v>
      </c>
      <c r="D35" s="52">
        <f t="shared" si="0"/>
        <v>7</v>
      </c>
      <c r="E35" s="31" t="s">
        <v>93</v>
      </c>
      <c r="F35" s="31" t="s">
        <v>99</v>
      </c>
      <c r="G35" s="31">
        <v>27</v>
      </c>
      <c r="H35" s="31">
        <v>94</v>
      </c>
      <c r="I35" s="31">
        <v>2538</v>
      </c>
    </row>
    <row r="36" spans="2:9" x14ac:dyDescent="0.25">
      <c r="B36" s="29" t="s">
        <v>106</v>
      </c>
      <c r="C36" s="30">
        <v>44037</v>
      </c>
      <c r="D36" s="52">
        <f t="shared" si="0"/>
        <v>7</v>
      </c>
      <c r="E36" s="31" t="s">
        <v>87</v>
      </c>
      <c r="F36" s="31" t="s">
        <v>91</v>
      </c>
      <c r="G36" s="31">
        <v>28</v>
      </c>
      <c r="H36" s="31">
        <v>74</v>
      </c>
      <c r="I36" s="31">
        <v>2072</v>
      </c>
    </row>
    <row r="37" spans="2:9" x14ac:dyDescent="0.25">
      <c r="B37" s="29" t="s">
        <v>107</v>
      </c>
      <c r="C37" s="30">
        <v>44054</v>
      </c>
      <c r="D37" s="52">
        <f t="shared" si="0"/>
        <v>8</v>
      </c>
      <c r="E37" s="31" t="s">
        <v>93</v>
      </c>
      <c r="F37" s="31" t="s">
        <v>88</v>
      </c>
      <c r="G37" s="31">
        <v>30</v>
      </c>
      <c r="H37" s="31">
        <v>10</v>
      </c>
      <c r="I37" s="31">
        <v>300</v>
      </c>
    </row>
    <row r="38" spans="2:9" x14ac:dyDescent="0.25">
      <c r="B38" s="29" t="s">
        <v>108</v>
      </c>
      <c r="C38" s="30">
        <v>44071</v>
      </c>
      <c r="D38" s="52">
        <f t="shared" si="0"/>
        <v>8</v>
      </c>
      <c r="E38" s="31" t="s">
        <v>90</v>
      </c>
      <c r="F38" s="31" t="s">
        <v>99</v>
      </c>
      <c r="G38" s="31">
        <v>27</v>
      </c>
      <c r="H38" s="31">
        <v>23</v>
      </c>
      <c r="I38" s="31">
        <v>621</v>
      </c>
    </row>
    <row r="39" spans="2:9" x14ac:dyDescent="0.25">
      <c r="B39" s="29" t="s">
        <v>109</v>
      </c>
      <c r="C39" s="30">
        <v>44088</v>
      </c>
      <c r="D39" s="52">
        <f t="shared" si="0"/>
        <v>9</v>
      </c>
      <c r="E39" s="31" t="s">
        <v>96</v>
      </c>
      <c r="F39" s="31" t="s">
        <v>103</v>
      </c>
      <c r="G39" s="31">
        <v>26</v>
      </c>
      <c r="H39" s="31">
        <v>63</v>
      </c>
      <c r="I39" s="31">
        <v>1638</v>
      </c>
    </row>
    <row r="40" spans="2:9" x14ac:dyDescent="0.25">
      <c r="B40" s="29" t="s">
        <v>110</v>
      </c>
      <c r="C40" s="30">
        <v>44105</v>
      </c>
      <c r="D40" s="52">
        <f t="shared" si="0"/>
        <v>10</v>
      </c>
      <c r="E40" s="31" t="s">
        <v>90</v>
      </c>
      <c r="F40" s="31" t="s">
        <v>91</v>
      </c>
      <c r="G40" s="31">
        <v>28</v>
      </c>
      <c r="H40" s="31">
        <v>72</v>
      </c>
      <c r="I40" s="31">
        <v>2016</v>
      </c>
    </row>
    <row r="41" spans="2:9" x14ac:dyDescent="0.25">
      <c r="B41" s="29" t="s">
        <v>111</v>
      </c>
      <c r="C41" s="30">
        <v>44122</v>
      </c>
      <c r="D41" s="52">
        <f t="shared" si="0"/>
        <v>10</v>
      </c>
      <c r="E41" s="31" t="s">
        <v>87</v>
      </c>
      <c r="F41" s="31" t="s">
        <v>103</v>
      </c>
      <c r="G41" s="31">
        <v>26</v>
      </c>
      <c r="H41" s="31">
        <v>45</v>
      </c>
      <c r="I41" s="31">
        <v>1170</v>
      </c>
    </row>
    <row r="42" spans="2:9" x14ac:dyDescent="0.25">
      <c r="B42" s="29" t="s">
        <v>112</v>
      </c>
      <c r="C42" s="30">
        <v>44139</v>
      </c>
      <c r="D42" s="52">
        <f t="shared" si="0"/>
        <v>11</v>
      </c>
      <c r="E42" s="31" t="s">
        <v>87</v>
      </c>
      <c r="F42" s="31" t="s">
        <v>88</v>
      </c>
      <c r="G42" s="31">
        <v>30</v>
      </c>
      <c r="H42" s="31">
        <v>32</v>
      </c>
      <c r="I42" s="31">
        <v>960</v>
      </c>
    </row>
    <row r="43" spans="2:9" x14ac:dyDescent="0.25">
      <c r="B43" s="29" t="s">
        <v>86</v>
      </c>
      <c r="C43" s="30">
        <v>43833</v>
      </c>
      <c r="D43" s="52">
        <f t="shared" si="0"/>
        <v>1</v>
      </c>
      <c r="E43" s="31" t="s">
        <v>87</v>
      </c>
      <c r="F43" s="31" t="s">
        <v>88</v>
      </c>
      <c r="G43" s="31">
        <v>30</v>
      </c>
      <c r="H43" s="31">
        <v>65</v>
      </c>
      <c r="I43" s="31">
        <v>1950</v>
      </c>
    </row>
    <row r="44" spans="2:9" x14ac:dyDescent="0.25">
      <c r="B44" s="29" t="s">
        <v>89</v>
      </c>
      <c r="C44" s="30">
        <v>43850</v>
      </c>
      <c r="D44" s="52">
        <f t="shared" si="0"/>
        <v>1</v>
      </c>
      <c r="E44" s="31" t="s">
        <v>90</v>
      </c>
      <c r="F44" s="31" t="s">
        <v>91</v>
      </c>
      <c r="G44" s="31">
        <v>28</v>
      </c>
      <c r="H44" s="31">
        <v>96</v>
      </c>
      <c r="I44" s="31">
        <v>2688</v>
      </c>
    </row>
    <row r="45" spans="2:9" x14ac:dyDescent="0.25">
      <c r="B45" s="29" t="s">
        <v>92</v>
      </c>
      <c r="C45" s="30">
        <v>43867</v>
      </c>
      <c r="D45" s="52">
        <f t="shared" si="0"/>
        <v>2</v>
      </c>
      <c r="E45" s="31" t="s">
        <v>93</v>
      </c>
      <c r="F45" s="31" t="s">
        <v>88</v>
      </c>
      <c r="G45" s="31">
        <v>30</v>
      </c>
      <c r="H45" s="31">
        <v>58</v>
      </c>
      <c r="I45" s="31">
        <v>1740</v>
      </c>
    </row>
    <row r="46" spans="2:9" x14ac:dyDescent="0.25">
      <c r="B46" s="29" t="s">
        <v>94</v>
      </c>
      <c r="C46" s="30">
        <v>43884</v>
      </c>
      <c r="D46" s="52">
        <f t="shared" si="0"/>
        <v>2</v>
      </c>
      <c r="E46" s="31" t="s">
        <v>87</v>
      </c>
      <c r="F46" s="31" t="s">
        <v>88</v>
      </c>
      <c r="G46" s="31">
        <v>30</v>
      </c>
      <c r="H46" s="31">
        <v>36</v>
      </c>
      <c r="I46" s="31">
        <v>1080</v>
      </c>
    </row>
    <row r="47" spans="2:9" x14ac:dyDescent="0.25">
      <c r="B47" s="29" t="s">
        <v>95</v>
      </c>
      <c r="C47" s="30">
        <v>43901</v>
      </c>
      <c r="D47" s="52">
        <f t="shared" si="0"/>
        <v>3</v>
      </c>
      <c r="E47" s="31" t="s">
        <v>96</v>
      </c>
      <c r="F47" s="31" t="s">
        <v>91</v>
      </c>
      <c r="G47" s="31">
        <v>28</v>
      </c>
      <c r="H47" s="31">
        <v>11</v>
      </c>
      <c r="I47" s="31">
        <v>308</v>
      </c>
    </row>
    <row r="48" spans="2:9" x14ac:dyDescent="0.25">
      <c r="B48" s="29" t="s">
        <v>97</v>
      </c>
      <c r="C48" s="30">
        <v>43918</v>
      </c>
      <c r="D48" s="52">
        <f t="shared" si="0"/>
        <v>3</v>
      </c>
      <c r="E48" s="31" t="s">
        <v>90</v>
      </c>
      <c r="F48" s="31" t="s">
        <v>91</v>
      </c>
      <c r="G48" s="31">
        <v>28</v>
      </c>
      <c r="H48" s="31">
        <v>31</v>
      </c>
      <c r="I48" s="31">
        <v>868</v>
      </c>
    </row>
    <row r="49" spans="2:9" x14ac:dyDescent="0.25">
      <c r="B49" s="29" t="s">
        <v>98</v>
      </c>
      <c r="C49" s="30">
        <v>43935</v>
      </c>
      <c r="D49" s="52">
        <f t="shared" si="0"/>
        <v>4</v>
      </c>
      <c r="E49" s="31" t="s">
        <v>93</v>
      </c>
      <c r="F49" s="31" t="s">
        <v>99</v>
      </c>
      <c r="G49" s="31">
        <v>27</v>
      </c>
      <c r="H49" s="31">
        <v>25</v>
      </c>
      <c r="I49" s="31">
        <v>675</v>
      </c>
    </row>
    <row r="50" spans="2:9" x14ac:dyDescent="0.25">
      <c r="B50" s="29" t="s">
        <v>100</v>
      </c>
      <c r="C50" s="30">
        <v>43952</v>
      </c>
      <c r="D50" s="52">
        <f t="shared" si="0"/>
        <v>5</v>
      </c>
      <c r="E50" s="31" t="s">
        <v>90</v>
      </c>
      <c r="F50" s="31" t="s">
        <v>99</v>
      </c>
      <c r="G50" s="31">
        <v>27</v>
      </c>
      <c r="H50" s="31">
        <v>47</v>
      </c>
      <c r="I50" s="31">
        <v>1269</v>
      </c>
    </row>
    <row r="51" spans="2:9" x14ac:dyDescent="0.25">
      <c r="B51" s="29" t="s">
        <v>101</v>
      </c>
      <c r="C51" s="30">
        <v>43969</v>
      </c>
      <c r="D51" s="52">
        <f t="shared" si="0"/>
        <v>5</v>
      </c>
      <c r="E51" s="31" t="s">
        <v>90</v>
      </c>
      <c r="F51" s="31" t="s">
        <v>88</v>
      </c>
      <c r="G51" s="31">
        <v>30</v>
      </c>
      <c r="H51" s="31">
        <v>95</v>
      </c>
      <c r="I51" s="31">
        <v>2850</v>
      </c>
    </row>
    <row r="52" spans="2:9" x14ac:dyDescent="0.25">
      <c r="B52" s="29" t="s">
        <v>102</v>
      </c>
      <c r="C52" s="30">
        <v>43986</v>
      </c>
      <c r="D52" s="52">
        <f t="shared" si="0"/>
        <v>6</v>
      </c>
      <c r="E52" s="31" t="s">
        <v>90</v>
      </c>
      <c r="F52" s="31" t="s">
        <v>103</v>
      </c>
      <c r="G52" s="31">
        <v>26</v>
      </c>
      <c r="H52" s="31">
        <v>93</v>
      </c>
      <c r="I52" s="31">
        <v>2418</v>
      </c>
    </row>
    <row r="53" spans="2:9" x14ac:dyDescent="0.25">
      <c r="B53" s="29" t="s">
        <v>104</v>
      </c>
      <c r="C53" s="30">
        <v>44003</v>
      </c>
      <c r="D53" s="52">
        <f t="shared" si="0"/>
        <v>6</v>
      </c>
      <c r="E53" s="31" t="s">
        <v>90</v>
      </c>
      <c r="F53" s="31" t="s">
        <v>99</v>
      </c>
      <c r="G53" s="31">
        <v>27</v>
      </c>
      <c r="H53" s="31">
        <v>26</v>
      </c>
      <c r="I53" s="31">
        <v>702</v>
      </c>
    </row>
    <row r="54" spans="2:9" x14ac:dyDescent="0.25">
      <c r="B54" s="29" t="s">
        <v>105</v>
      </c>
      <c r="C54" s="30">
        <v>44020</v>
      </c>
      <c r="D54" s="52">
        <f t="shared" si="0"/>
        <v>7</v>
      </c>
      <c r="E54" s="31" t="s">
        <v>93</v>
      </c>
      <c r="F54" s="31" t="s">
        <v>99</v>
      </c>
      <c r="G54" s="31">
        <v>27</v>
      </c>
      <c r="H54" s="31">
        <v>94</v>
      </c>
      <c r="I54" s="31">
        <v>2538</v>
      </c>
    </row>
    <row r="55" spans="2:9" x14ac:dyDescent="0.25">
      <c r="B55" s="29" t="s">
        <v>106</v>
      </c>
      <c r="C55" s="30">
        <v>44037</v>
      </c>
      <c r="D55" s="52">
        <f t="shared" si="0"/>
        <v>7</v>
      </c>
      <c r="E55" s="31" t="s">
        <v>87</v>
      </c>
      <c r="F55" s="31" t="s">
        <v>91</v>
      </c>
      <c r="G55" s="31">
        <v>28</v>
      </c>
      <c r="H55" s="31">
        <v>74</v>
      </c>
      <c r="I55" s="31">
        <v>2072</v>
      </c>
    </row>
    <row r="56" spans="2:9" x14ac:dyDescent="0.25">
      <c r="B56" s="29" t="s">
        <v>107</v>
      </c>
      <c r="C56" s="30">
        <v>44054</v>
      </c>
      <c r="D56" s="52">
        <f t="shared" si="0"/>
        <v>8</v>
      </c>
      <c r="E56" s="31" t="s">
        <v>93</v>
      </c>
      <c r="F56" s="31" t="s">
        <v>88</v>
      </c>
      <c r="G56" s="31">
        <v>30</v>
      </c>
      <c r="H56" s="31">
        <v>10</v>
      </c>
      <c r="I56" s="31">
        <v>300</v>
      </c>
    </row>
    <row r="57" spans="2:9" x14ac:dyDescent="0.25">
      <c r="B57" s="29" t="s">
        <v>108</v>
      </c>
      <c r="C57" s="30">
        <v>44071</v>
      </c>
      <c r="D57" s="52">
        <f t="shared" si="0"/>
        <v>8</v>
      </c>
      <c r="E57" s="31" t="s">
        <v>90</v>
      </c>
      <c r="F57" s="31" t="s">
        <v>99</v>
      </c>
      <c r="G57" s="31">
        <v>27</v>
      </c>
      <c r="H57" s="31">
        <v>23</v>
      </c>
      <c r="I57" s="31">
        <v>621</v>
      </c>
    </row>
    <row r="58" spans="2:9" x14ac:dyDescent="0.25">
      <c r="B58" s="29" t="s">
        <v>109</v>
      </c>
      <c r="C58" s="30">
        <v>44088</v>
      </c>
      <c r="D58" s="52">
        <f t="shared" si="0"/>
        <v>9</v>
      </c>
      <c r="E58" s="31" t="s">
        <v>96</v>
      </c>
      <c r="F58" s="31" t="s">
        <v>103</v>
      </c>
      <c r="G58" s="31">
        <v>26</v>
      </c>
      <c r="H58" s="31">
        <v>63</v>
      </c>
      <c r="I58" s="31">
        <v>1638</v>
      </c>
    </row>
    <row r="59" spans="2:9" x14ac:dyDescent="0.25">
      <c r="B59" s="29" t="s">
        <v>110</v>
      </c>
      <c r="C59" s="30">
        <v>44105</v>
      </c>
      <c r="D59" s="52">
        <f t="shared" si="0"/>
        <v>10</v>
      </c>
      <c r="E59" s="31" t="s">
        <v>90</v>
      </c>
      <c r="F59" s="31" t="s">
        <v>91</v>
      </c>
      <c r="G59" s="31">
        <v>28</v>
      </c>
      <c r="H59" s="31">
        <v>72</v>
      </c>
      <c r="I59" s="31">
        <v>2016</v>
      </c>
    </row>
    <row r="60" spans="2:9" x14ac:dyDescent="0.25">
      <c r="B60" s="29" t="s">
        <v>111</v>
      </c>
      <c r="C60" s="30">
        <v>44122</v>
      </c>
      <c r="D60" s="52">
        <f t="shared" si="0"/>
        <v>10</v>
      </c>
      <c r="E60" s="31" t="s">
        <v>87</v>
      </c>
      <c r="F60" s="31" t="s">
        <v>103</v>
      </c>
      <c r="G60" s="31">
        <v>26</v>
      </c>
      <c r="H60" s="31">
        <v>45</v>
      </c>
      <c r="I60" s="31">
        <v>1170</v>
      </c>
    </row>
    <row r="61" spans="2:9" x14ac:dyDescent="0.25">
      <c r="B61" s="29" t="s">
        <v>112</v>
      </c>
      <c r="C61" s="30">
        <v>44139</v>
      </c>
      <c r="D61" s="52">
        <f t="shared" si="0"/>
        <v>11</v>
      </c>
      <c r="E61" s="31" t="s">
        <v>87</v>
      </c>
      <c r="F61" s="31" t="s">
        <v>88</v>
      </c>
      <c r="G61" s="31">
        <v>30</v>
      </c>
      <c r="H61" s="31">
        <v>32</v>
      </c>
      <c r="I61" s="31">
        <v>960</v>
      </c>
    </row>
    <row r="62" spans="2:9" x14ac:dyDescent="0.25">
      <c r="B62" s="29" t="s">
        <v>86</v>
      </c>
      <c r="C62" s="30">
        <v>43833</v>
      </c>
      <c r="D62" s="52">
        <f t="shared" si="0"/>
        <v>1</v>
      </c>
      <c r="E62" s="31" t="s">
        <v>87</v>
      </c>
      <c r="F62" s="31" t="s">
        <v>88</v>
      </c>
      <c r="G62" s="31">
        <v>30</v>
      </c>
      <c r="H62" s="31">
        <v>65</v>
      </c>
      <c r="I62" s="31">
        <v>1950</v>
      </c>
    </row>
    <row r="63" spans="2:9" x14ac:dyDescent="0.25">
      <c r="B63" s="29" t="s">
        <v>89</v>
      </c>
      <c r="C63" s="30">
        <v>43850</v>
      </c>
      <c r="D63" s="52">
        <f t="shared" si="0"/>
        <v>1</v>
      </c>
      <c r="E63" s="31" t="s">
        <v>90</v>
      </c>
      <c r="F63" s="31" t="s">
        <v>91</v>
      </c>
      <c r="G63" s="31">
        <v>28</v>
      </c>
      <c r="H63" s="31">
        <v>96</v>
      </c>
      <c r="I63" s="31">
        <v>2688</v>
      </c>
    </row>
    <row r="64" spans="2:9" x14ac:dyDescent="0.25">
      <c r="B64" s="29" t="s">
        <v>92</v>
      </c>
      <c r="C64" s="30">
        <v>43867</v>
      </c>
      <c r="D64" s="52">
        <f t="shared" si="0"/>
        <v>2</v>
      </c>
      <c r="E64" s="31" t="s">
        <v>93</v>
      </c>
      <c r="F64" s="31" t="s">
        <v>88</v>
      </c>
      <c r="G64" s="31">
        <v>30</v>
      </c>
      <c r="H64" s="31">
        <v>58</v>
      </c>
      <c r="I64" s="31">
        <v>1740</v>
      </c>
    </row>
    <row r="65" spans="2:9" x14ac:dyDescent="0.25">
      <c r="B65" s="29" t="s">
        <v>94</v>
      </c>
      <c r="C65" s="30">
        <v>43884</v>
      </c>
      <c r="D65" s="52">
        <f t="shared" si="0"/>
        <v>2</v>
      </c>
      <c r="E65" s="31" t="s">
        <v>87</v>
      </c>
      <c r="F65" s="31" t="s">
        <v>88</v>
      </c>
      <c r="G65" s="31">
        <v>30</v>
      </c>
      <c r="H65" s="31">
        <v>36</v>
      </c>
      <c r="I65" s="31">
        <v>1080</v>
      </c>
    </row>
    <row r="66" spans="2:9" x14ac:dyDescent="0.25">
      <c r="B66" s="29" t="s">
        <v>95</v>
      </c>
      <c r="C66" s="30">
        <v>43901</v>
      </c>
      <c r="D66" s="52">
        <f t="shared" si="0"/>
        <v>3</v>
      </c>
      <c r="E66" s="31" t="s">
        <v>96</v>
      </c>
      <c r="F66" s="31" t="s">
        <v>91</v>
      </c>
      <c r="G66" s="31">
        <v>28</v>
      </c>
      <c r="H66" s="31">
        <v>11</v>
      </c>
      <c r="I66" s="31">
        <v>308</v>
      </c>
    </row>
    <row r="67" spans="2:9" x14ac:dyDescent="0.25">
      <c r="B67" s="29" t="s">
        <v>97</v>
      </c>
      <c r="C67" s="30">
        <v>43918</v>
      </c>
      <c r="D67" s="52">
        <f t="shared" si="0"/>
        <v>3</v>
      </c>
      <c r="E67" s="31" t="s">
        <v>90</v>
      </c>
      <c r="F67" s="31" t="s">
        <v>91</v>
      </c>
      <c r="G67" s="31">
        <v>28</v>
      </c>
      <c r="H67" s="31">
        <v>31</v>
      </c>
      <c r="I67" s="31">
        <v>868</v>
      </c>
    </row>
    <row r="68" spans="2:9" x14ac:dyDescent="0.25">
      <c r="B68" s="29" t="s">
        <v>98</v>
      </c>
      <c r="C68" s="30">
        <v>43935</v>
      </c>
      <c r="D68" s="52">
        <f t="shared" si="0"/>
        <v>4</v>
      </c>
      <c r="E68" s="31" t="s">
        <v>93</v>
      </c>
      <c r="F68" s="31" t="s">
        <v>99</v>
      </c>
      <c r="G68" s="31">
        <v>27</v>
      </c>
      <c r="H68" s="31">
        <v>25</v>
      </c>
      <c r="I68" s="31">
        <v>675</v>
      </c>
    </row>
    <row r="69" spans="2:9" x14ac:dyDescent="0.25">
      <c r="B69" s="29" t="s">
        <v>100</v>
      </c>
      <c r="C69" s="30">
        <v>43952</v>
      </c>
      <c r="D69" s="52">
        <f t="shared" si="0"/>
        <v>5</v>
      </c>
      <c r="E69" s="31" t="s">
        <v>90</v>
      </c>
      <c r="F69" s="31" t="s">
        <v>99</v>
      </c>
      <c r="G69" s="31">
        <v>27</v>
      </c>
      <c r="H69" s="31">
        <v>47</v>
      </c>
      <c r="I69" s="31">
        <v>1269</v>
      </c>
    </row>
    <row r="70" spans="2:9" x14ac:dyDescent="0.25">
      <c r="B70" s="29" t="s">
        <v>101</v>
      </c>
      <c r="C70" s="30">
        <v>43969</v>
      </c>
      <c r="D70" s="52">
        <f t="shared" ref="D70:D133" si="1">MONTH(C70)</f>
        <v>5</v>
      </c>
      <c r="E70" s="31" t="s">
        <v>90</v>
      </c>
      <c r="F70" s="31" t="s">
        <v>88</v>
      </c>
      <c r="G70" s="31">
        <v>30</v>
      </c>
      <c r="H70" s="31">
        <v>95</v>
      </c>
      <c r="I70" s="31">
        <v>2850</v>
      </c>
    </row>
    <row r="71" spans="2:9" x14ac:dyDescent="0.25">
      <c r="B71" s="29" t="s">
        <v>102</v>
      </c>
      <c r="C71" s="30">
        <v>43986</v>
      </c>
      <c r="D71" s="52">
        <f t="shared" si="1"/>
        <v>6</v>
      </c>
      <c r="E71" s="31" t="s">
        <v>90</v>
      </c>
      <c r="F71" s="31" t="s">
        <v>103</v>
      </c>
      <c r="G71" s="31">
        <v>26</v>
      </c>
      <c r="H71" s="31">
        <v>93</v>
      </c>
      <c r="I71" s="31">
        <v>2418</v>
      </c>
    </row>
    <row r="72" spans="2:9" x14ac:dyDescent="0.25">
      <c r="B72" s="29" t="s">
        <v>104</v>
      </c>
      <c r="C72" s="30">
        <v>44003</v>
      </c>
      <c r="D72" s="52">
        <f t="shared" si="1"/>
        <v>6</v>
      </c>
      <c r="E72" s="31" t="s">
        <v>90</v>
      </c>
      <c r="F72" s="31" t="s">
        <v>99</v>
      </c>
      <c r="G72" s="31">
        <v>27</v>
      </c>
      <c r="H72" s="31">
        <v>26</v>
      </c>
      <c r="I72" s="31">
        <v>702</v>
      </c>
    </row>
    <row r="73" spans="2:9" x14ac:dyDescent="0.25">
      <c r="B73" s="29" t="s">
        <v>105</v>
      </c>
      <c r="C73" s="30">
        <v>44020</v>
      </c>
      <c r="D73" s="52">
        <f t="shared" si="1"/>
        <v>7</v>
      </c>
      <c r="E73" s="31" t="s">
        <v>93</v>
      </c>
      <c r="F73" s="31" t="s">
        <v>99</v>
      </c>
      <c r="G73" s="31">
        <v>27</v>
      </c>
      <c r="H73" s="31">
        <v>94</v>
      </c>
      <c r="I73" s="31">
        <v>2538</v>
      </c>
    </row>
    <row r="74" spans="2:9" x14ac:dyDescent="0.25">
      <c r="B74" s="29" t="s">
        <v>106</v>
      </c>
      <c r="C74" s="30">
        <v>44037</v>
      </c>
      <c r="D74" s="52">
        <f t="shared" si="1"/>
        <v>7</v>
      </c>
      <c r="E74" s="31" t="s">
        <v>87</v>
      </c>
      <c r="F74" s="31" t="s">
        <v>91</v>
      </c>
      <c r="G74" s="31">
        <v>28</v>
      </c>
      <c r="H74" s="31">
        <v>74</v>
      </c>
      <c r="I74" s="31">
        <v>2072</v>
      </c>
    </row>
    <row r="75" spans="2:9" x14ac:dyDescent="0.25">
      <c r="B75" s="29" t="s">
        <v>107</v>
      </c>
      <c r="C75" s="30">
        <v>44054</v>
      </c>
      <c r="D75" s="52">
        <f t="shared" si="1"/>
        <v>8</v>
      </c>
      <c r="E75" s="31" t="s">
        <v>93</v>
      </c>
      <c r="F75" s="31" t="s">
        <v>88</v>
      </c>
      <c r="G75" s="31">
        <v>30</v>
      </c>
      <c r="H75" s="31">
        <v>10</v>
      </c>
      <c r="I75" s="31">
        <v>300</v>
      </c>
    </row>
    <row r="76" spans="2:9" x14ac:dyDescent="0.25">
      <c r="B76" s="29" t="s">
        <v>108</v>
      </c>
      <c r="C76" s="30">
        <v>44071</v>
      </c>
      <c r="D76" s="52">
        <f t="shared" si="1"/>
        <v>8</v>
      </c>
      <c r="E76" s="31" t="s">
        <v>90</v>
      </c>
      <c r="F76" s="31" t="s">
        <v>99</v>
      </c>
      <c r="G76" s="31">
        <v>27</v>
      </c>
      <c r="H76" s="31">
        <v>23</v>
      </c>
      <c r="I76" s="31">
        <v>621</v>
      </c>
    </row>
    <row r="77" spans="2:9" x14ac:dyDescent="0.25">
      <c r="B77" s="29" t="s">
        <v>109</v>
      </c>
      <c r="C77" s="30">
        <v>44088</v>
      </c>
      <c r="D77" s="52">
        <f t="shared" si="1"/>
        <v>9</v>
      </c>
      <c r="E77" s="31" t="s">
        <v>96</v>
      </c>
      <c r="F77" s="31" t="s">
        <v>103</v>
      </c>
      <c r="G77" s="31">
        <v>26</v>
      </c>
      <c r="H77" s="31">
        <v>63</v>
      </c>
      <c r="I77" s="31">
        <v>1638</v>
      </c>
    </row>
    <row r="78" spans="2:9" x14ac:dyDescent="0.25">
      <c r="B78" s="29" t="s">
        <v>110</v>
      </c>
      <c r="C78" s="30">
        <v>44105</v>
      </c>
      <c r="D78" s="52">
        <f t="shared" si="1"/>
        <v>10</v>
      </c>
      <c r="E78" s="31" t="s">
        <v>90</v>
      </c>
      <c r="F78" s="31" t="s">
        <v>91</v>
      </c>
      <c r="G78" s="31">
        <v>28</v>
      </c>
      <c r="H78" s="31">
        <v>72</v>
      </c>
      <c r="I78" s="31">
        <v>2016</v>
      </c>
    </row>
    <row r="79" spans="2:9" x14ac:dyDescent="0.25">
      <c r="B79" s="29" t="s">
        <v>111</v>
      </c>
      <c r="C79" s="30">
        <v>44122</v>
      </c>
      <c r="D79" s="52">
        <f t="shared" si="1"/>
        <v>10</v>
      </c>
      <c r="E79" s="31" t="s">
        <v>87</v>
      </c>
      <c r="F79" s="31" t="s">
        <v>103</v>
      </c>
      <c r="G79" s="31">
        <v>26</v>
      </c>
      <c r="H79" s="31">
        <v>45</v>
      </c>
      <c r="I79" s="31">
        <v>1170</v>
      </c>
    </row>
    <row r="80" spans="2:9" x14ac:dyDescent="0.25">
      <c r="B80" s="29" t="s">
        <v>112</v>
      </c>
      <c r="C80" s="30">
        <v>44139</v>
      </c>
      <c r="D80" s="52">
        <f t="shared" si="1"/>
        <v>11</v>
      </c>
      <c r="E80" s="31" t="s">
        <v>87</v>
      </c>
      <c r="F80" s="31" t="s">
        <v>88</v>
      </c>
      <c r="G80" s="31">
        <v>30</v>
      </c>
      <c r="H80" s="31">
        <v>32</v>
      </c>
      <c r="I80" s="31">
        <v>960</v>
      </c>
    </row>
    <row r="81" spans="2:9" x14ac:dyDescent="0.25">
      <c r="B81" s="29" t="s">
        <v>86</v>
      </c>
      <c r="C81" s="30">
        <v>43833</v>
      </c>
      <c r="D81" s="52">
        <f t="shared" si="1"/>
        <v>1</v>
      </c>
      <c r="E81" s="31" t="s">
        <v>87</v>
      </c>
      <c r="F81" s="31" t="s">
        <v>88</v>
      </c>
      <c r="G81" s="31">
        <v>30</v>
      </c>
      <c r="H81" s="31">
        <v>65</v>
      </c>
      <c r="I81" s="31">
        <v>1950</v>
      </c>
    </row>
    <row r="82" spans="2:9" x14ac:dyDescent="0.25">
      <c r="B82" s="29" t="s">
        <v>89</v>
      </c>
      <c r="C82" s="30">
        <v>43850</v>
      </c>
      <c r="D82" s="52">
        <f t="shared" si="1"/>
        <v>1</v>
      </c>
      <c r="E82" s="31" t="s">
        <v>90</v>
      </c>
      <c r="F82" s="31" t="s">
        <v>91</v>
      </c>
      <c r="G82" s="31">
        <v>28</v>
      </c>
      <c r="H82" s="31">
        <v>96</v>
      </c>
      <c r="I82" s="31">
        <v>2688</v>
      </c>
    </row>
    <row r="83" spans="2:9" x14ac:dyDescent="0.25">
      <c r="B83" s="29" t="s">
        <v>92</v>
      </c>
      <c r="C83" s="30">
        <v>43867</v>
      </c>
      <c r="D83" s="52">
        <f t="shared" si="1"/>
        <v>2</v>
      </c>
      <c r="E83" s="31" t="s">
        <v>93</v>
      </c>
      <c r="F83" s="31" t="s">
        <v>88</v>
      </c>
      <c r="G83" s="31">
        <v>30</v>
      </c>
      <c r="H83" s="31">
        <v>58</v>
      </c>
      <c r="I83" s="31">
        <v>1740</v>
      </c>
    </row>
    <row r="84" spans="2:9" x14ac:dyDescent="0.25">
      <c r="B84" s="29" t="s">
        <v>94</v>
      </c>
      <c r="C84" s="30">
        <v>43884</v>
      </c>
      <c r="D84" s="52">
        <f t="shared" si="1"/>
        <v>2</v>
      </c>
      <c r="E84" s="31" t="s">
        <v>87</v>
      </c>
      <c r="F84" s="31" t="s">
        <v>88</v>
      </c>
      <c r="G84" s="31">
        <v>30</v>
      </c>
      <c r="H84" s="31">
        <v>36</v>
      </c>
      <c r="I84" s="31">
        <v>1080</v>
      </c>
    </row>
    <row r="85" spans="2:9" x14ac:dyDescent="0.25">
      <c r="B85" s="29" t="s">
        <v>95</v>
      </c>
      <c r="C85" s="30">
        <v>43901</v>
      </c>
      <c r="D85" s="52">
        <f t="shared" si="1"/>
        <v>3</v>
      </c>
      <c r="E85" s="31" t="s">
        <v>96</v>
      </c>
      <c r="F85" s="31" t="s">
        <v>91</v>
      </c>
      <c r="G85" s="31">
        <v>28</v>
      </c>
      <c r="H85" s="31">
        <v>11</v>
      </c>
      <c r="I85" s="31">
        <v>308</v>
      </c>
    </row>
    <row r="86" spans="2:9" x14ac:dyDescent="0.25">
      <c r="B86" s="29" t="s">
        <v>97</v>
      </c>
      <c r="C86" s="30">
        <v>43918</v>
      </c>
      <c r="D86" s="52">
        <f t="shared" si="1"/>
        <v>3</v>
      </c>
      <c r="E86" s="31" t="s">
        <v>90</v>
      </c>
      <c r="F86" s="31" t="s">
        <v>91</v>
      </c>
      <c r="G86" s="31">
        <v>28</v>
      </c>
      <c r="H86" s="31">
        <v>31</v>
      </c>
      <c r="I86" s="31">
        <v>868</v>
      </c>
    </row>
    <row r="87" spans="2:9" x14ac:dyDescent="0.25">
      <c r="B87" s="29" t="s">
        <v>98</v>
      </c>
      <c r="C87" s="30">
        <v>43935</v>
      </c>
      <c r="D87" s="52">
        <f t="shared" si="1"/>
        <v>4</v>
      </c>
      <c r="E87" s="31" t="s">
        <v>93</v>
      </c>
      <c r="F87" s="31" t="s">
        <v>99</v>
      </c>
      <c r="G87" s="31">
        <v>27</v>
      </c>
      <c r="H87" s="31">
        <v>25</v>
      </c>
      <c r="I87" s="31">
        <v>675</v>
      </c>
    </row>
    <row r="88" spans="2:9" x14ac:dyDescent="0.25">
      <c r="B88" s="29" t="s">
        <v>100</v>
      </c>
      <c r="C88" s="30">
        <v>43952</v>
      </c>
      <c r="D88" s="52">
        <f t="shared" si="1"/>
        <v>5</v>
      </c>
      <c r="E88" s="31" t="s">
        <v>90</v>
      </c>
      <c r="F88" s="31" t="s">
        <v>99</v>
      </c>
      <c r="G88" s="31">
        <v>27</v>
      </c>
      <c r="H88" s="31">
        <v>47</v>
      </c>
      <c r="I88" s="31">
        <v>1269</v>
      </c>
    </row>
    <row r="89" spans="2:9" x14ac:dyDescent="0.25">
      <c r="B89" s="29" t="s">
        <v>101</v>
      </c>
      <c r="C89" s="30">
        <v>43969</v>
      </c>
      <c r="D89" s="52">
        <f t="shared" si="1"/>
        <v>5</v>
      </c>
      <c r="E89" s="31" t="s">
        <v>90</v>
      </c>
      <c r="F89" s="31" t="s">
        <v>88</v>
      </c>
      <c r="G89" s="31">
        <v>30</v>
      </c>
      <c r="H89" s="31">
        <v>95</v>
      </c>
      <c r="I89" s="31">
        <v>2850</v>
      </c>
    </row>
    <row r="90" spans="2:9" x14ac:dyDescent="0.25">
      <c r="B90" s="29" t="s">
        <v>102</v>
      </c>
      <c r="C90" s="30">
        <v>43986</v>
      </c>
      <c r="D90" s="52">
        <f t="shared" si="1"/>
        <v>6</v>
      </c>
      <c r="E90" s="31" t="s">
        <v>90</v>
      </c>
      <c r="F90" s="31" t="s">
        <v>103</v>
      </c>
      <c r="G90" s="31">
        <v>26</v>
      </c>
      <c r="H90" s="31">
        <v>93</v>
      </c>
      <c r="I90" s="31">
        <v>2418</v>
      </c>
    </row>
    <row r="91" spans="2:9" x14ac:dyDescent="0.25">
      <c r="B91" s="29" t="s">
        <v>104</v>
      </c>
      <c r="C91" s="30">
        <v>44003</v>
      </c>
      <c r="D91" s="52">
        <f t="shared" si="1"/>
        <v>6</v>
      </c>
      <c r="E91" s="31" t="s">
        <v>90</v>
      </c>
      <c r="F91" s="31" t="s">
        <v>99</v>
      </c>
      <c r="G91" s="31">
        <v>27</v>
      </c>
      <c r="H91" s="31">
        <v>26</v>
      </c>
      <c r="I91" s="31">
        <v>702</v>
      </c>
    </row>
    <row r="92" spans="2:9" x14ac:dyDescent="0.25">
      <c r="B92" s="29" t="s">
        <v>105</v>
      </c>
      <c r="C92" s="30">
        <v>44020</v>
      </c>
      <c r="D92" s="52">
        <f t="shared" si="1"/>
        <v>7</v>
      </c>
      <c r="E92" s="31" t="s">
        <v>93</v>
      </c>
      <c r="F92" s="31" t="s">
        <v>99</v>
      </c>
      <c r="G92" s="31">
        <v>27</v>
      </c>
      <c r="H92" s="31">
        <v>94</v>
      </c>
      <c r="I92" s="31">
        <v>2538</v>
      </c>
    </row>
    <row r="93" spans="2:9" x14ac:dyDescent="0.25">
      <c r="B93" s="29" t="s">
        <v>106</v>
      </c>
      <c r="C93" s="30">
        <v>44037</v>
      </c>
      <c r="D93" s="52">
        <f t="shared" si="1"/>
        <v>7</v>
      </c>
      <c r="E93" s="31" t="s">
        <v>87</v>
      </c>
      <c r="F93" s="31" t="s">
        <v>91</v>
      </c>
      <c r="G93" s="31">
        <v>28</v>
      </c>
      <c r="H93" s="31">
        <v>74</v>
      </c>
      <c r="I93" s="31">
        <v>2072</v>
      </c>
    </row>
    <row r="94" spans="2:9" x14ac:dyDescent="0.25">
      <c r="B94" s="29" t="s">
        <v>107</v>
      </c>
      <c r="C94" s="30">
        <v>44054</v>
      </c>
      <c r="D94" s="52">
        <f t="shared" si="1"/>
        <v>8</v>
      </c>
      <c r="E94" s="31" t="s">
        <v>93</v>
      </c>
      <c r="F94" s="31" t="s">
        <v>88</v>
      </c>
      <c r="G94" s="31">
        <v>30</v>
      </c>
      <c r="H94" s="31">
        <v>10</v>
      </c>
      <c r="I94" s="31">
        <v>300</v>
      </c>
    </row>
    <row r="95" spans="2:9" x14ac:dyDescent="0.25">
      <c r="B95" s="29" t="s">
        <v>108</v>
      </c>
      <c r="C95" s="30">
        <v>44071</v>
      </c>
      <c r="D95" s="52">
        <f t="shared" si="1"/>
        <v>8</v>
      </c>
      <c r="E95" s="31" t="s">
        <v>90</v>
      </c>
      <c r="F95" s="31" t="s">
        <v>99</v>
      </c>
      <c r="G95" s="31">
        <v>27</v>
      </c>
      <c r="H95" s="31">
        <v>23</v>
      </c>
      <c r="I95" s="31">
        <v>621</v>
      </c>
    </row>
    <row r="96" spans="2:9" x14ac:dyDescent="0.25">
      <c r="B96" s="29" t="s">
        <v>109</v>
      </c>
      <c r="C96" s="30">
        <v>44088</v>
      </c>
      <c r="D96" s="52">
        <f t="shared" si="1"/>
        <v>9</v>
      </c>
      <c r="E96" s="31" t="s">
        <v>96</v>
      </c>
      <c r="F96" s="31" t="s">
        <v>103</v>
      </c>
      <c r="G96" s="31">
        <v>26</v>
      </c>
      <c r="H96" s="31">
        <v>63</v>
      </c>
      <c r="I96" s="31">
        <v>1638</v>
      </c>
    </row>
    <row r="97" spans="2:9" x14ac:dyDescent="0.25">
      <c r="B97" s="29" t="s">
        <v>110</v>
      </c>
      <c r="C97" s="30">
        <v>44105</v>
      </c>
      <c r="D97" s="52">
        <f t="shared" si="1"/>
        <v>10</v>
      </c>
      <c r="E97" s="31" t="s">
        <v>90</v>
      </c>
      <c r="F97" s="31" t="s">
        <v>91</v>
      </c>
      <c r="G97" s="31">
        <v>28</v>
      </c>
      <c r="H97" s="31">
        <v>72</v>
      </c>
      <c r="I97" s="31">
        <v>2016</v>
      </c>
    </row>
    <row r="98" spans="2:9" x14ac:dyDescent="0.25">
      <c r="B98" s="29" t="s">
        <v>111</v>
      </c>
      <c r="C98" s="30">
        <v>44122</v>
      </c>
      <c r="D98" s="52">
        <f t="shared" si="1"/>
        <v>10</v>
      </c>
      <c r="E98" s="31" t="s">
        <v>87</v>
      </c>
      <c r="F98" s="31" t="s">
        <v>103</v>
      </c>
      <c r="G98" s="31">
        <v>26</v>
      </c>
      <c r="H98" s="31">
        <v>45</v>
      </c>
      <c r="I98" s="31">
        <v>1170</v>
      </c>
    </row>
    <row r="99" spans="2:9" x14ac:dyDescent="0.25">
      <c r="B99" s="29" t="s">
        <v>112</v>
      </c>
      <c r="C99" s="30">
        <v>44139</v>
      </c>
      <c r="D99" s="52">
        <f t="shared" si="1"/>
        <v>11</v>
      </c>
      <c r="E99" s="31" t="s">
        <v>87</v>
      </c>
      <c r="F99" s="31" t="s">
        <v>88</v>
      </c>
      <c r="G99" s="31">
        <v>30</v>
      </c>
      <c r="H99" s="31">
        <v>32</v>
      </c>
      <c r="I99" s="31">
        <v>960</v>
      </c>
    </row>
    <row r="100" spans="2:9" x14ac:dyDescent="0.25">
      <c r="B100" s="29" t="s">
        <v>86</v>
      </c>
      <c r="C100" s="30">
        <v>43833</v>
      </c>
      <c r="D100" s="52">
        <f t="shared" si="1"/>
        <v>1</v>
      </c>
      <c r="E100" s="31" t="s">
        <v>87</v>
      </c>
      <c r="F100" s="31" t="s">
        <v>88</v>
      </c>
      <c r="G100" s="31">
        <v>30</v>
      </c>
      <c r="H100" s="31">
        <v>65</v>
      </c>
      <c r="I100" s="31">
        <v>1950</v>
      </c>
    </row>
    <row r="101" spans="2:9" x14ac:dyDescent="0.25">
      <c r="B101" s="29" t="s">
        <v>89</v>
      </c>
      <c r="C101" s="30">
        <v>43850</v>
      </c>
      <c r="D101" s="52">
        <f t="shared" si="1"/>
        <v>1</v>
      </c>
      <c r="E101" s="31" t="s">
        <v>90</v>
      </c>
      <c r="F101" s="31" t="s">
        <v>91</v>
      </c>
      <c r="G101" s="31">
        <v>28</v>
      </c>
      <c r="H101" s="31">
        <v>96</v>
      </c>
      <c r="I101" s="31">
        <v>2688</v>
      </c>
    </row>
    <row r="102" spans="2:9" x14ac:dyDescent="0.25">
      <c r="B102" s="29" t="s">
        <v>92</v>
      </c>
      <c r="C102" s="30">
        <v>43867</v>
      </c>
      <c r="D102" s="52">
        <f t="shared" si="1"/>
        <v>2</v>
      </c>
      <c r="E102" s="31" t="s">
        <v>93</v>
      </c>
      <c r="F102" s="31" t="s">
        <v>88</v>
      </c>
      <c r="G102" s="31">
        <v>30</v>
      </c>
      <c r="H102" s="31">
        <v>58</v>
      </c>
      <c r="I102" s="31">
        <v>1740</v>
      </c>
    </row>
    <row r="103" spans="2:9" x14ac:dyDescent="0.25">
      <c r="B103" s="29" t="s">
        <v>94</v>
      </c>
      <c r="C103" s="30">
        <v>43884</v>
      </c>
      <c r="D103" s="52">
        <f t="shared" si="1"/>
        <v>2</v>
      </c>
      <c r="E103" s="31" t="s">
        <v>87</v>
      </c>
      <c r="F103" s="31" t="s">
        <v>88</v>
      </c>
      <c r="G103" s="31">
        <v>30</v>
      </c>
      <c r="H103" s="31">
        <v>36</v>
      </c>
      <c r="I103" s="31">
        <v>1080</v>
      </c>
    </row>
    <row r="104" spans="2:9" x14ac:dyDescent="0.25">
      <c r="B104" s="29" t="s">
        <v>95</v>
      </c>
      <c r="C104" s="30">
        <v>43901</v>
      </c>
      <c r="D104" s="52">
        <f t="shared" si="1"/>
        <v>3</v>
      </c>
      <c r="E104" s="31" t="s">
        <v>96</v>
      </c>
      <c r="F104" s="31" t="s">
        <v>91</v>
      </c>
      <c r="G104" s="31">
        <v>28</v>
      </c>
      <c r="H104" s="31">
        <v>11</v>
      </c>
      <c r="I104" s="31">
        <v>308</v>
      </c>
    </row>
    <row r="105" spans="2:9" x14ac:dyDescent="0.25">
      <c r="B105" s="29" t="s">
        <v>97</v>
      </c>
      <c r="C105" s="30">
        <v>43918</v>
      </c>
      <c r="D105" s="52">
        <f t="shared" si="1"/>
        <v>3</v>
      </c>
      <c r="E105" s="31" t="s">
        <v>90</v>
      </c>
      <c r="F105" s="31" t="s">
        <v>91</v>
      </c>
      <c r="G105" s="31">
        <v>28</v>
      </c>
      <c r="H105" s="31">
        <v>31</v>
      </c>
      <c r="I105" s="31">
        <v>868</v>
      </c>
    </row>
    <row r="106" spans="2:9" x14ac:dyDescent="0.25">
      <c r="B106" s="29" t="s">
        <v>98</v>
      </c>
      <c r="C106" s="30">
        <v>43935</v>
      </c>
      <c r="D106" s="52">
        <f t="shared" si="1"/>
        <v>4</v>
      </c>
      <c r="E106" s="31" t="s">
        <v>93</v>
      </c>
      <c r="F106" s="31" t="s">
        <v>99</v>
      </c>
      <c r="G106" s="31">
        <v>27</v>
      </c>
      <c r="H106" s="31">
        <v>25</v>
      </c>
      <c r="I106" s="31">
        <v>675</v>
      </c>
    </row>
    <row r="107" spans="2:9" x14ac:dyDescent="0.25">
      <c r="B107" s="29" t="s">
        <v>100</v>
      </c>
      <c r="C107" s="30">
        <v>43952</v>
      </c>
      <c r="D107" s="52">
        <f t="shared" si="1"/>
        <v>5</v>
      </c>
      <c r="E107" s="31" t="s">
        <v>90</v>
      </c>
      <c r="F107" s="31" t="s">
        <v>99</v>
      </c>
      <c r="G107" s="31">
        <v>27</v>
      </c>
      <c r="H107" s="31">
        <v>47</v>
      </c>
      <c r="I107" s="31">
        <v>1269</v>
      </c>
    </row>
    <row r="108" spans="2:9" x14ac:dyDescent="0.25">
      <c r="B108" s="29" t="s">
        <v>101</v>
      </c>
      <c r="C108" s="30">
        <v>43969</v>
      </c>
      <c r="D108" s="52">
        <f t="shared" si="1"/>
        <v>5</v>
      </c>
      <c r="E108" s="31" t="s">
        <v>90</v>
      </c>
      <c r="F108" s="31" t="s">
        <v>88</v>
      </c>
      <c r="G108" s="31">
        <v>30</v>
      </c>
      <c r="H108" s="31">
        <v>95</v>
      </c>
      <c r="I108" s="31">
        <v>2850</v>
      </c>
    </row>
    <row r="109" spans="2:9" x14ac:dyDescent="0.25">
      <c r="B109" s="29" t="s">
        <v>102</v>
      </c>
      <c r="C109" s="30">
        <v>43986</v>
      </c>
      <c r="D109" s="52">
        <f t="shared" si="1"/>
        <v>6</v>
      </c>
      <c r="E109" s="31" t="s">
        <v>90</v>
      </c>
      <c r="F109" s="31" t="s">
        <v>103</v>
      </c>
      <c r="G109" s="31">
        <v>26</v>
      </c>
      <c r="H109" s="31">
        <v>93</v>
      </c>
      <c r="I109" s="31">
        <v>2418</v>
      </c>
    </row>
    <row r="110" spans="2:9" x14ac:dyDescent="0.25">
      <c r="B110" s="29" t="s">
        <v>104</v>
      </c>
      <c r="C110" s="30">
        <v>44003</v>
      </c>
      <c r="D110" s="52">
        <f t="shared" si="1"/>
        <v>6</v>
      </c>
      <c r="E110" s="31" t="s">
        <v>90</v>
      </c>
      <c r="F110" s="31" t="s">
        <v>99</v>
      </c>
      <c r="G110" s="31">
        <v>27</v>
      </c>
      <c r="H110" s="31">
        <v>26</v>
      </c>
      <c r="I110" s="31">
        <v>702</v>
      </c>
    </row>
    <row r="111" spans="2:9" x14ac:dyDescent="0.25">
      <c r="B111" s="29" t="s">
        <v>105</v>
      </c>
      <c r="C111" s="30">
        <v>44020</v>
      </c>
      <c r="D111" s="52">
        <f t="shared" si="1"/>
        <v>7</v>
      </c>
      <c r="E111" s="31" t="s">
        <v>93</v>
      </c>
      <c r="F111" s="31" t="s">
        <v>99</v>
      </c>
      <c r="G111" s="31">
        <v>27</v>
      </c>
      <c r="H111" s="31">
        <v>94</v>
      </c>
      <c r="I111" s="31">
        <v>2538</v>
      </c>
    </row>
    <row r="112" spans="2:9" x14ac:dyDescent="0.25">
      <c r="B112" s="29" t="s">
        <v>106</v>
      </c>
      <c r="C112" s="30">
        <v>44037</v>
      </c>
      <c r="D112" s="52">
        <f t="shared" si="1"/>
        <v>7</v>
      </c>
      <c r="E112" s="31" t="s">
        <v>87</v>
      </c>
      <c r="F112" s="31" t="s">
        <v>91</v>
      </c>
      <c r="G112" s="31">
        <v>28</v>
      </c>
      <c r="H112" s="31">
        <v>74</v>
      </c>
      <c r="I112" s="31">
        <v>2072</v>
      </c>
    </row>
    <row r="113" spans="2:9" x14ac:dyDescent="0.25">
      <c r="B113" s="29" t="s">
        <v>107</v>
      </c>
      <c r="C113" s="30">
        <v>44054</v>
      </c>
      <c r="D113" s="52">
        <f t="shared" si="1"/>
        <v>8</v>
      </c>
      <c r="E113" s="31" t="s">
        <v>93</v>
      </c>
      <c r="F113" s="31" t="s">
        <v>88</v>
      </c>
      <c r="G113" s="31">
        <v>30</v>
      </c>
      <c r="H113" s="31">
        <v>10</v>
      </c>
      <c r="I113" s="31">
        <v>300</v>
      </c>
    </row>
    <row r="114" spans="2:9" x14ac:dyDescent="0.25">
      <c r="B114" s="29" t="s">
        <v>108</v>
      </c>
      <c r="C114" s="30">
        <v>44071</v>
      </c>
      <c r="D114" s="52">
        <f t="shared" si="1"/>
        <v>8</v>
      </c>
      <c r="E114" s="31" t="s">
        <v>90</v>
      </c>
      <c r="F114" s="31" t="s">
        <v>99</v>
      </c>
      <c r="G114" s="31">
        <v>27</v>
      </c>
      <c r="H114" s="31">
        <v>23</v>
      </c>
      <c r="I114" s="31">
        <v>621</v>
      </c>
    </row>
    <row r="115" spans="2:9" x14ac:dyDescent="0.25">
      <c r="B115" s="29" t="s">
        <v>109</v>
      </c>
      <c r="C115" s="30">
        <v>44088</v>
      </c>
      <c r="D115" s="52">
        <f t="shared" si="1"/>
        <v>9</v>
      </c>
      <c r="E115" s="31" t="s">
        <v>96</v>
      </c>
      <c r="F115" s="31" t="s">
        <v>103</v>
      </c>
      <c r="G115" s="31">
        <v>26</v>
      </c>
      <c r="H115" s="31">
        <v>63</v>
      </c>
      <c r="I115" s="31">
        <v>1638</v>
      </c>
    </row>
    <row r="116" spans="2:9" x14ac:dyDescent="0.25">
      <c r="B116" s="29" t="s">
        <v>110</v>
      </c>
      <c r="C116" s="30">
        <v>44105</v>
      </c>
      <c r="D116" s="52">
        <f t="shared" si="1"/>
        <v>10</v>
      </c>
      <c r="E116" s="31" t="s">
        <v>90</v>
      </c>
      <c r="F116" s="31" t="s">
        <v>91</v>
      </c>
      <c r="G116" s="31">
        <v>28</v>
      </c>
      <c r="H116" s="31">
        <v>72</v>
      </c>
      <c r="I116" s="31">
        <v>2016</v>
      </c>
    </row>
    <row r="117" spans="2:9" x14ac:dyDescent="0.25">
      <c r="B117" s="29" t="s">
        <v>111</v>
      </c>
      <c r="C117" s="30">
        <v>44122</v>
      </c>
      <c r="D117" s="52">
        <f t="shared" si="1"/>
        <v>10</v>
      </c>
      <c r="E117" s="31" t="s">
        <v>87</v>
      </c>
      <c r="F117" s="31" t="s">
        <v>103</v>
      </c>
      <c r="G117" s="31">
        <v>26</v>
      </c>
      <c r="H117" s="31">
        <v>45</v>
      </c>
      <c r="I117" s="31">
        <v>1170</v>
      </c>
    </row>
    <row r="118" spans="2:9" x14ac:dyDescent="0.25">
      <c r="B118" s="29" t="s">
        <v>112</v>
      </c>
      <c r="C118" s="30">
        <v>44139</v>
      </c>
      <c r="D118" s="52">
        <f t="shared" si="1"/>
        <v>11</v>
      </c>
      <c r="E118" s="31" t="s">
        <v>87</v>
      </c>
      <c r="F118" s="31" t="s">
        <v>88</v>
      </c>
      <c r="G118" s="31">
        <v>30</v>
      </c>
      <c r="H118" s="31">
        <v>32</v>
      </c>
      <c r="I118" s="31">
        <v>960</v>
      </c>
    </row>
    <row r="119" spans="2:9" x14ac:dyDescent="0.25">
      <c r="B119" s="29" t="s">
        <v>86</v>
      </c>
      <c r="C119" s="30">
        <v>43833</v>
      </c>
      <c r="D119" s="52">
        <f t="shared" si="1"/>
        <v>1</v>
      </c>
      <c r="E119" s="31" t="s">
        <v>87</v>
      </c>
      <c r="F119" s="31" t="s">
        <v>88</v>
      </c>
      <c r="G119" s="31">
        <v>30</v>
      </c>
      <c r="H119" s="31">
        <v>65</v>
      </c>
      <c r="I119" s="31">
        <v>1950</v>
      </c>
    </row>
    <row r="120" spans="2:9" x14ac:dyDescent="0.25">
      <c r="B120" s="29" t="s">
        <v>89</v>
      </c>
      <c r="C120" s="30">
        <v>43850</v>
      </c>
      <c r="D120" s="52">
        <f t="shared" si="1"/>
        <v>1</v>
      </c>
      <c r="E120" s="31" t="s">
        <v>90</v>
      </c>
      <c r="F120" s="31" t="s">
        <v>91</v>
      </c>
      <c r="G120" s="31">
        <v>28</v>
      </c>
      <c r="H120" s="31">
        <v>96</v>
      </c>
      <c r="I120" s="31">
        <v>2688</v>
      </c>
    </row>
    <row r="121" spans="2:9" x14ac:dyDescent="0.25">
      <c r="B121" s="29" t="s">
        <v>92</v>
      </c>
      <c r="C121" s="30">
        <v>43867</v>
      </c>
      <c r="D121" s="52">
        <f t="shared" si="1"/>
        <v>2</v>
      </c>
      <c r="E121" s="31" t="s">
        <v>93</v>
      </c>
      <c r="F121" s="31" t="s">
        <v>88</v>
      </c>
      <c r="G121" s="31">
        <v>30</v>
      </c>
      <c r="H121" s="31">
        <v>58</v>
      </c>
      <c r="I121" s="31">
        <v>1740</v>
      </c>
    </row>
    <row r="122" spans="2:9" x14ac:dyDescent="0.25">
      <c r="B122" s="29" t="s">
        <v>94</v>
      </c>
      <c r="C122" s="30">
        <v>43884</v>
      </c>
      <c r="D122" s="52">
        <f t="shared" si="1"/>
        <v>2</v>
      </c>
      <c r="E122" s="31" t="s">
        <v>87</v>
      </c>
      <c r="F122" s="31" t="s">
        <v>88</v>
      </c>
      <c r="G122" s="31">
        <v>30</v>
      </c>
      <c r="H122" s="31">
        <v>36</v>
      </c>
      <c r="I122" s="31">
        <v>1080</v>
      </c>
    </row>
    <row r="123" spans="2:9" x14ac:dyDescent="0.25">
      <c r="B123" s="29" t="s">
        <v>95</v>
      </c>
      <c r="C123" s="30">
        <v>43901</v>
      </c>
      <c r="D123" s="52">
        <f t="shared" si="1"/>
        <v>3</v>
      </c>
      <c r="E123" s="31" t="s">
        <v>96</v>
      </c>
      <c r="F123" s="31" t="s">
        <v>91</v>
      </c>
      <c r="G123" s="31">
        <v>28</v>
      </c>
      <c r="H123" s="31">
        <v>11</v>
      </c>
      <c r="I123" s="31">
        <v>308</v>
      </c>
    </row>
    <row r="124" spans="2:9" x14ac:dyDescent="0.25">
      <c r="B124" s="29" t="s">
        <v>97</v>
      </c>
      <c r="C124" s="30">
        <v>43918</v>
      </c>
      <c r="D124" s="52">
        <f t="shared" si="1"/>
        <v>3</v>
      </c>
      <c r="E124" s="31" t="s">
        <v>90</v>
      </c>
      <c r="F124" s="31" t="s">
        <v>91</v>
      </c>
      <c r="G124" s="31">
        <v>28</v>
      </c>
      <c r="H124" s="31">
        <v>31</v>
      </c>
      <c r="I124" s="31">
        <v>868</v>
      </c>
    </row>
    <row r="125" spans="2:9" x14ac:dyDescent="0.25">
      <c r="B125" s="29" t="s">
        <v>98</v>
      </c>
      <c r="C125" s="30">
        <v>43935</v>
      </c>
      <c r="D125" s="52">
        <f t="shared" si="1"/>
        <v>4</v>
      </c>
      <c r="E125" s="31" t="s">
        <v>93</v>
      </c>
      <c r="F125" s="31" t="s">
        <v>99</v>
      </c>
      <c r="G125" s="31">
        <v>27</v>
      </c>
      <c r="H125" s="31">
        <v>25</v>
      </c>
      <c r="I125" s="31">
        <v>675</v>
      </c>
    </row>
    <row r="126" spans="2:9" x14ac:dyDescent="0.25">
      <c r="B126" s="29" t="s">
        <v>100</v>
      </c>
      <c r="C126" s="30">
        <v>43952</v>
      </c>
      <c r="D126" s="52">
        <f t="shared" si="1"/>
        <v>5</v>
      </c>
      <c r="E126" s="31" t="s">
        <v>90</v>
      </c>
      <c r="F126" s="31" t="s">
        <v>99</v>
      </c>
      <c r="G126" s="31">
        <v>27</v>
      </c>
      <c r="H126" s="31">
        <v>47</v>
      </c>
      <c r="I126" s="31">
        <v>1269</v>
      </c>
    </row>
    <row r="127" spans="2:9" x14ac:dyDescent="0.25">
      <c r="B127" s="29" t="s">
        <v>101</v>
      </c>
      <c r="C127" s="30">
        <v>43969</v>
      </c>
      <c r="D127" s="52">
        <f t="shared" si="1"/>
        <v>5</v>
      </c>
      <c r="E127" s="31" t="s">
        <v>90</v>
      </c>
      <c r="F127" s="31" t="s">
        <v>88</v>
      </c>
      <c r="G127" s="31">
        <v>30</v>
      </c>
      <c r="H127" s="31">
        <v>95</v>
      </c>
      <c r="I127" s="31">
        <v>2850</v>
      </c>
    </row>
    <row r="128" spans="2:9" x14ac:dyDescent="0.25">
      <c r="B128" s="29" t="s">
        <v>102</v>
      </c>
      <c r="C128" s="30">
        <v>43986</v>
      </c>
      <c r="D128" s="52">
        <f t="shared" si="1"/>
        <v>6</v>
      </c>
      <c r="E128" s="31" t="s">
        <v>90</v>
      </c>
      <c r="F128" s="31" t="s">
        <v>103</v>
      </c>
      <c r="G128" s="31">
        <v>26</v>
      </c>
      <c r="H128" s="31">
        <v>93</v>
      </c>
      <c r="I128" s="31">
        <v>2418</v>
      </c>
    </row>
    <row r="129" spans="2:9" x14ac:dyDescent="0.25">
      <c r="B129" s="29" t="s">
        <v>104</v>
      </c>
      <c r="C129" s="30">
        <v>44003</v>
      </c>
      <c r="D129" s="52">
        <f t="shared" si="1"/>
        <v>6</v>
      </c>
      <c r="E129" s="31" t="s">
        <v>90</v>
      </c>
      <c r="F129" s="31" t="s">
        <v>99</v>
      </c>
      <c r="G129" s="31">
        <v>27</v>
      </c>
      <c r="H129" s="31">
        <v>26</v>
      </c>
      <c r="I129" s="31">
        <v>702</v>
      </c>
    </row>
    <row r="130" spans="2:9" x14ac:dyDescent="0.25">
      <c r="B130" s="29" t="s">
        <v>105</v>
      </c>
      <c r="C130" s="30">
        <v>44020</v>
      </c>
      <c r="D130" s="52">
        <f t="shared" si="1"/>
        <v>7</v>
      </c>
      <c r="E130" s="31" t="s">
        <v>93</v>
      </c>
      <c r="F130" s="31" t="s">
        <v>99</v>
      </c>
      <c r="G130" s="31">
        <v>27</v>
      </c>
      <c r="H130" s="31">
        <v>94</v>
      </c>
      <c r="I130" s="31">
        <v>2538</v>
      </c>
    </row>
    <row r="131" spans="2:9" x14ac:dyDescent="0.25">
      <c r="B131" s="29" t="s">
        <v>106</v>
      </c>
      <c r="C131" s="30">
        <v>44037</v>
      </c>
      <c r="D131" s="52">
        <f t="shared" si="1"/>
        <v>7</v>
      </c>
      <c r="E131" s="31" t="s">
        <v>87</v>
      </c>
      <c r="F131" s="31" t="s">
        <v>91</v>
      </c>
      <c r="G131" s="31">
        <v>28</v>
      </c>
      <c r="H131" s="31">
        <v>74</v>
      </c>
      <c r="I131" s="31">
        <v>2072</v>
      </c>
    </row>
    <row r="132" spans="2:9" x14ac:dyDescent="0.25">
      <c r="B132" s="29" t="s">
        <v>107</v>
      </c>
      <c r="C132" s="30">
        <v>44054</v>
      </c>
      <c r="D132" s="52">
        <f t="shared" si="1"/>
        <v>8</v>
      </c>
      <c r="E132" s="31" t="s">
        <v>93</v>
      </c>
      <c r="F132" s="31" t="s">
        <v>88</v>
      </c>
      <c r="G132" s="31">
        <v>30</v>
      </c>
      <c r="H132" s="31">
        <v>10</v>
      </c>
      <c r="I132" s="31">
        <v>300</v>
      </c>
    </row>
    <row r="133" spans="2:9" x14ac:dyDescent="0.25">
      <c r="B133" s="29" t="s">
        <v>108</v>
      </c>
      <c r="C133" s="30">
        <v>44071</v>
      </c>
      <c r="D133" s="52">
        <f t="shared" si="1"/>
        <v>8</v>
      </c>
      <c r="E133" s="31" t="s">
        <v>90</v>
      </c>
      <c r="F133" s="31" t="s">
        <v>99</v>
      </c>
      <c r="G133" s="31">
        <v>27</v>
      </c>
      <c r="H133" s="31">
        <v>23</v>
      </c>
      <c r="I133" s="31">
        <v>621</v>
      </c>
    </row>
    <row r="134" spans="2:9" x14ac:dyDescent="0.25">
      <c r="B134" s="29" t="s">
        <v>109</v>
      </c>
      <c r="C134" s="30">
        <v>44088</v>
      </c>
      <c r="D134" s="52">
        <f t="shared" ref="D134:D156" si="2">MONTH(C134)</f>
        <v>9</v>
      </c>
      <c r="E134" s="31" t="s">
        <v>96</v>
      </c>
      <c r="F134" s="31" t="s">
        <v>103</v>
      </c>
      <c r="G134" s="31">
        <v>26</v>
      </c>
      <c r="H134" s="31">
        <v>63</v>
      </c>
      <c r="I134" s="31">
        <v>1638</v>
      </c>
    </row>
    <row r="135" spans="2:9" x14ac:dyDescent="0.25">
      <c r="B135" s="29" t="s">
        <v>110</v>
      </c>
      <c r="C135" s="30">
        <v>44105</v>
      </c>
      <c r="D135" s="52">
        <f t="shared" si="2"/>
        <v>10</v>
      </c>
      <c r="E135" s="31" t="s">
        <v>90</v>
      </c>
      <c r="F135" s="31" t="s">
        <v>91</v>
      </c>
      <c r="G135" s="31">
        <v>28</v>
      </c>
      <c r="H135" s="31">
        <v>72</v>
      </c>
      <c r="I135" s="31">
        <v>2016</v>
      </c>
    </row>
    <row r="136" spans="2:9" x14ac:dyDescent="0.25">
      <c r="B136" s="29" t="s">
        <v>111</v>
      </c>
      <c r="C136" s="30">
        <v>44122</v>
      </c>
      <c r="D136" s="52">
        <f t="shared" si="2"/>
        <v>10</v>
      </c>
      <c r="E136" s="31" t="s">
        <v>87</v>
      </c>
      <c r="F136" s="31" t="s">
        <v>103</v>
      </c>
      <c r="G136" s="31">
        <v>26</v>
      </c>
      <c r="H136" s="31">
        <v>45</v>
      </c>
      <c r="I136" s="31">
        <v>1170</v>
      </c>
    </row>
    <row r="137" spans="2:9" x14ac:dyDescent="0.25">
      <c r="B137" s="29" t="s">
        <v>112</v>
      </c>
      <c r="C137" s="30">
        <v>44139</v>
      </c>
      <c r="D137" s="52">
        <f t="shared" si="2"/>
        <v>11</v>
      </c>
      <c r="E137" s="31" t="s">
        <v>87</v>
      </c>
      <c r="F137" s="31" t="s">
        <v>88</v>
      </c>
      <c r="G137" s="31">
        <v>30</v>
      </c>
      <c r="H137" s="31">
        <v>32</v>
      </c>
      <c r="I137" s="31">
        <v>960</v>
      </c>
    </row>
    <row r="138" spans="2:9" x14ac:dyDescent="0.25">
      <c r="B138" s="29" t="s">
        <v>86</v>
      </c>
      <c r="C138" s="30">
        <v>43833</v>
      </c>
      <c r="D138" s="52">
        <f t="shared" si="2"/>
        <v>1</v>
      </c>
      <c r="E138" s="31" t="s">
        <v>87</v>
      </c>
      <c r="F138" s="31" t="s">
        <v>88</v>
      </c>
      <c r="G138" s="31">
        <v>30</v>
      </c>
      <c r="H138" s="31">
        <v>65</v>
      </c>
      <c r="I138" s="31">
        <v>1950</v>
      </c>
    </row>
    <row r="139" spans="2:9" x14ac:dyDescent="0.25">
      <c r="B139" s="29" t="s">
        <v>89</v>
      </c>
      <c r="C139" s="30">
        <v>43850</v>
      </c>
      <c r="D139" s="52">
        <f t="shared" si="2"/>
        <v>1</v>
      </c>
      <c r="E139" s="31" t="s">
        <v>90</v>
      </c>
      <c r="F139" s="31" t="s">
        <v>91</v>
      </c>
      <c r="G139" s="31">
        <v>28</v>
      </c>
      <c r="H139" s="31">
        <v>96</v>
      </c>
      <c r="I139" s="31">
        <v>2688</v>
      </c>
    </row>
    <row r="140" spans="2:9" x14ac:dyDescent="0.25">
      <c r="B140" s="29" t="s">
        <v>92</v>
      </c>
      <c r="C140" s="30">
        <v>43867</v>
      </c>
      <c r="D140" s="52">
        <f t="shared" si="2"/>
        <v>2</v>
      </c>
      <c r="E140" s="31" t="s">
        <v>93</v>
      </c>
      <c r="F140" s="31" t="s">
        <v>88</v>
      </c>
      <c r="G140" s="31">
        <v>30</v>
      </c>
      <c r="H140" s="31">
        <v>58</v>
      </c>
      <c r="I140" s="31">
        <v>1740</v>
      </c>
    </row>
    <row r="141" spans="2:9" x14ac:dyDescent="0.25">
      <c r="B141" s="29" t="s">
        <v>94</v>
      </c>
      <c r="C141" s="30">
        <v>43884</v>
      </c>
      <c r="D141" s="52">
        <f t="shared" si="2"/>
        <v>2</v>
      </c>
      <c r="E141" s="31" t="s">
        <v>87</v>
      </c>
      <c r="F141" s="31" t="s">
        <v>88</v>
      </c>
      <c r="G141" s="31">
        <v>30</v>
      </c>
      <c r="H141" s="31">
        <v>36</v>
      </c>
      <c r="I141" s="31">
        <v>1080</v>
      </c>
    </row>
    <row r="142" spans="2:9" x14ac:dyDescent="0.25">
      <c r="B142" s="29" t="s">
        <v>95</v>
      </c>
      <c r="C142" s="30">
        <v>43901</v>
      </c>
      <c r="D142" s="52">
        <f t="shared" si="2"/>
        <v>3</v>
      </c>
      <c r="E142" s="31" t="s">
        <v>96</v>
      </c>
      <c r="F142" s="31" t="s">
        <v>91</v>
      </c>
      <c r="G142" s="31">
        <v>28</v>
      </c>
      <c r="H142" s="31">
        <v>11</v>
      </c>
      <c r="I142" s="31">
        <v>308</v>
      </c>
    </row>
    <row r="143" spans="2:9" x14ac:dyDescent="0.25">
      <c r="B143" s="29" t="s">
        <v>97</v>
      </c>
      <c r="C143" s="30">
        <v>43918</v>
      </c>
      <c r="D143" s="52">
        <f t="shared" si="2"/>
        <v>3</v>
      </c>
      <c r="E143" s="31" t="s">
        <v>90</v>
      </c>
      <c r="F143" s="31" t="s">
        <v>91</v>
      </c>
      <c r="G143" s="31">
        <v>28</v>
      </c>
      <c r="H143" s="31">
        <v>31</v>
      </c>
      <c r="I143" s="31">
        <v>868</v>
      </c>
    </row>
    <row r="144" spans="2:9" x14ac:dyDescent="0.25">
      <c r="B144" s="29" t="s">
        <v>98</v>
      </c>
      <c r="C144" s="30">
        <v>43935</v>
      </c>
      <c r="D144" s="52">
        <f t="shared" si="2"/>
        <v>4</v>
      </c>
      <c r="E144" s="31" t="s">
        <v>93</v>
      </c>
      <c r="F144" s="31" t="s">
        <v>99</v>
      </c>
      <c r="G144" s="31">
        <v>27</v>
      </c>
      <c r="H144" s="31">
        <v>25</v>
      </c>
      <c r="I144" s="31">
        <v>675</v>
      </c>
    </row>
    <row r="145" spans="2:9" x14ac:dyDescent="0.25">
      <c r="B145" s="29" t="s">
        <v>100</v>
      </c>
      <c r="C145" s="30">
        <v>43952</v>
      </c>
      <c r="D145" s="52">
        <f t="shared" si="2"/>
        <v>5</v>
      </c>
      <c r="E145" s="31" t="s">
        <v>90</v>
      </c>
      <c r="F145" s="31" t="s">
        <v>99</v>
      </c>
      <c r="G145" s="31">
        <v>27</v>
      </c>
      <c r="H145" s="31">
        <v>47</v>
      </c>
      <c r="I145" s="31">
        <v>1269</v>
      </c>
    </row>
    <row r="146" spans="2:9" x14ac:dyDescent="0.25">
      <c r="B146" s="29" t="s">
        <v>101</v>
      </c>
      <c r="C146" s="30">
        <v>43969</v>
      </c>
      <c r="D146" s="52">
        <f t="shared" si="2"/>
        <v>5</v>
      </c>
      <c r="E146" s="31" t="s">
        <v>90</v>
      </c>
      <c r="F146" s="31" t="s">
        <v>88</v>
      </c>
      <c r="G146" s="31">
        <v>30</v>
      </c>
      <c r="H146" s="31">
        <v>95</v>
      </c>
      <c r="I146" s="31">
        <v>2850</v>
      </c>
    </row>
    <row r="147" spans="2:9" x14ac:dyDescent="0.25">
      <c r="B147" s="29" t="s">
        <v>102</v>
      </c>
      <c r="C147" s="30">
        <v>43986</v>
      </c>
      <c r="D147" s="52">
        <f t="shared" si="2"/>
        <v>6</v>
      </c>
      <c r="E147" s="31" t="s">
        <v>90</v>
      </c>
      <c r="F147" s="31" t="s">
        <v>103</v>
      </c>
      <c r="G147" s="31">
        <v>26</v>
      </c>
      <c r="H147" s="31">
        <v>93</v>
      </c>
      <c r="I147" s="31">
        <v>2418</v>
      </c>
    </row>
    <row r="148" spans="2:9" x14ac:dyDescent="0.25">
      <c r="B148" s="29" t="s">
        <v>104</v>
      </c>
      <c r="C148" s="30">
        <v>44003</v>
      </c>
      <c r="D148" s="52">
        <f t="shared" si="2"/>
        <v>6</v>
      </c>
      <c r="E148" s="31" t="s">
        <v>90</v>
      </c>
      <c r="F148" s="31" t="s">
        <v>99</v>
      </c>
      <c r="G148" s="31">
        <v>27</v>
      </c>
      <c r="H148" s="31">
        <v>26</v>
      </c>
      <c r="I148" s="31">
        <v>702</v>
      </c>
    </row>
    <row r="149" spans="2:9" x14ac:dyDescent="0.25">
      <c r="B149" s="29" t="s">
        <v>105</v>
      </c>
      <c r="C149" s="30">
        <v>44020</v>
      </c>
      <c r="D149" s="52">
        <f t="shared" si="2"/>
        <v>7</v>
      </c>
      <c r="E149" s="31" t="s">
        <v>93</v>
      </c>
      <c r="F149" s="31" t="s">
        <v>99</v>
      </c>
      <c r="G149" s="31">
        <v>27</v>
      </c>
      <c r="H149" s="31">
        <v>94</v>
      </c>
      <c r="I149" s="31">
        <v>2538</v>
      </c>
    </row>
    <row r="150" spans="2:9" x14ac:dyDescent="0.25">
      <c r="B150" s="29" t="s">
        <v>106</v>
      </c>
      <c r="C150" s="30">
        <v>44037</v>
      </c>
      <c r="D150" s="52">
        <f t="shared" si="2"/>
        <v>7</v>
      </c>
      <c r="E150" s="31" t="s">
        <v>87</v>
      </c>
      <c r="F150" s="31" t="s">
        <v>91</v>
      </c>
      <c r="G150" s="31">
        <v>28</v>
      </c>
      <c r="H150" s="31">
        <v>74</v>
      </c>
      <c r="I150" s="31">
        <v>2072</v>
      </c>
    </row>
    <row r="151" spans="2:9" x14ac:dyDescent="0.25">
      <c r="B151" s="29" t="s">
        <v>107</v>
      </c>
      <c r="C151" s="30">
        <v>44054</v>
      </c>
      <c r="D151" s="52">
        <f t="shared" si="2"/>
        <v>8</v>
      </c>
      <c r="E151" s="31" t="s">
        <v>93</v>
      </c>
      <c r="F151" s="31" t="s">
        <v>88</v>
      </c>
      <c r="G151" s="31">
        <v>30</v>
      </c>
      <c r="H151" s="31">
        <v>10</v>
      </c>
      <c r="I151" s="31">
        <v>300</v>
      </c>
    </row>
    <row r="152" spans="2:9" x14ac:dyDescent="0.25">
      <c r="B152" s="29" t="s">
        <v>108</v>
      </c>
      <c r="C152" s="30">
        <v>44071</v>
      </c>
      <c r="D152" s="52">
        <f t="shared" si="2"/>
        <v>8</v>
      </c>
      <c r="E152" s="31" t="s">
        <v>90</v>
      </c>
      <c r="F152" s="31" t="s">
        <v>99</v>
      </c>
      <c r="G152" s="31">
        <v>27</v>
      </c>
      <c r="H152" s="31">
        <v>23</v>
      </c>
      <c r="I152" s="31">
        <v>621</v>
      </c>
    </row>
    <row r="153" spans="2:9" x14ac:dyDescent="0.25">
      <c r="B153" s="29" t="s">
        <v>109</v>
      </c>
      <c r="C153" s="30">
        <v>44088</v>
      </c>
      <c r="D153" s="52">
        <f t="shared" si="2"/>
        <v>9</v>
      </c>
      <c r="E153" s="31" t="s">
        <v>96</v>
      </c>
      <c r="F153" s="31" t="s">
        <v>103</v>
      </c>
      <c r="G153" s="31">
        <v>26</v>
      </c>
      <c r="H153" s="31">
        <v>63</v>
      </c>
      <c r="I153" s="31">
        <v>1638</v>
      </c>
    </row>
    <row r="154" spans="2:9" x14ac:dyDescent="0.25">
      <c r="B154" s="29" t="s">
        <v>110</v>
      </c>
      <c r="C154" s="30">
        <v>44105</v>
      </c>
      <c r="D154" s="52">
        <f t="shared" si="2"/>
        <v>10</v>
      </c>
      <c r="E154" s="31" t="s">
        <v>90</v>
      </c>
      <c r="F154" s="31" t="s">
        <v>91</v>
      </c>
      <c r="G154" s="31">
        <v>28</v>
      </c>
      <c r="H154" s="31">
        <v>72</v>
      </c>
      <c r="I154" s="31">
        <v>2016</v>
      </c>
    </row>
    <row r="155" spans="2:9" x14ac:dyDescent="0.25">
      <c r="B155" s="29" t="s">
        <v>111</v>
      </c>
      <c r="C155" s="30">
        <v>44122</v>
      </c>
      <c r="D155" s="52">
        <f t="shared" si="2"/>
        <v>10</v>
      </c>
      <c r="E155" s="31" t="s">
        <v>87</v>
      </c>
      <c r="F155" s="31" t="s">
        <v>103</v>
      </c>
      <c r="G155" s="31">
        <v>26</v>
      </c>
      <c r="H155" s="31">
        <v>45</v>
      </c>
      <c r="I155" s="31">
        <v>1170</v>
      </c>
    </row>
    <row r="156" spans="2:9" x14ac:dyDescent="0.25">
      <c r="B156" s="29" t="s">
        <v>112</v>
      </c>
      <c r="C156" s="30">
        <v>44139</v>
      </c>
      <c r="D156" s="52">
        <f t="shared" si="2"/>
        <v>11</v>
      </c>
      <c r="E156" s="31" t="s">
        <v>87</v>
      </c>
      <c r="F156" s="31" t="s">
        <v>88</v>
      </c>
      <c r="G156" s="31">
        <v>30</v>
      </c>
      <c r="H156" s="31">
        <v>32</v>
      </c>
      <c r="I156" s="31">
        <v>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161E-0314-4329-B28C-0DDFC539C68A}">
  <dimension ref="C1:S20"/>
  <sheetViews>
    <sheetView tabSelected="1" topLeftCell="A2" workbookViewId="0">
      <selection activeCell="C2" sqref="C2:G20"/>
    </sheetView>
  </sheetViews>
  <sheetFormatPr defaultRowHeight="15" x14ac:dyDescent="0.25"/>
  <cols>
    <col min="3" max="3" width="10.85546875" bestFit="1" customWidth="1"/>
    <col min="4" max="4" width="14.42578125" bestFit="1" customWidth="1"/>
    <col min="5" max="5" width="15.28515625" bestFit="1" customWidth="1"/>
    <col min="7" max="7" width="10.140625" bestFit="1" customWidth="1"/>
    <col min="8" max="8" width="9.28515625" bestFit="1" customWidth="1"/>
    <col min="9" max="9" width="15" bestFit="1" customWidth="1"/>
    <col min="14" max="18" width="9.140625" style="1"/>
  </cols>
  <sheetData>
    <row r="1" spans="3:19" ht="17.25" thickBot="1" x14ac:dyDescent="0.3">
      <c r="C1" s="48" t="s">
        <v>114</v>
      </c>
      <c r="D1" s="48"/>
      <c r="E1" s="48"/>
      <c r="F1" s="48"/>
      <c r="G1" s="48"/>
      <c r="H1" s="48"/>
      <c r="I1" s="48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3:19" ht="17.25" thickTop="1" x14ac:dyDescent="0.25">
      <c r="C2" s="35" t="s">
        <v>15</v>
      </c>
      <c r="D2" s="35" t="s">
        <v>115</v>
      </c>
      <c r="E2" s="35" t="s">
        <v>84</v>
      </c>
      <c r="F2" s="35" t="s">
        <v>116</v>
      </c>
      <c r="G2" s="35" t="s">
        <v>117</v>
      </c>
      <c r="H2" s="35" t="s">
        <v>36</v>
      </c>
      <c r="I2" s="36" t="s">
        <v>118</v>
      </c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3:19" ht="16.5" x14ac:dyDescent="0.25">
      <c r="C3" s="37">
        <v>40634</v>
      </c>
      <c r="D3" s="38" t="s">
        <v>119</v>
      </c>
      <c r="E3" s="39" t="s">
        <v>120</v>
      </c>
      <c r="F3" s="40"/>
      <c r="G3" s="39">
        <v>30</v>
      </c>
      <c r="H3" s="41"/>
      <c r="I3" s="42"/>
      <c r="J3" s="34"/>
      <c r="K3" s="34"/>
      <c r="L3" s="34"/>
      <c r="M3" s="34"/>
      <c r="N3" s="34"/>
      <c r="O3" s="34"/>
      <c r="P3" s="34"/>
      <c r="Q3" s="34"/>
      <c r="R3" s="34"/>
      <c r="S3" s="34"/>
    </row>
    <row r="4" spans="3:19" ht="16.5" x14ac:dyDescent="0.25">
      <c r="C4" s="37">
        <v>40635</v>
      </c>
      <c r="D4" s="38" t="s">
        <v>121</v>
      </c>
      <c r="E4" s="38" t="s">
        <v>122</v>
      </c>
      <c r="F4" s="40"/>
      <c r="G4" s="39">
        <v>20</v>
      </c>
      <c r="H4" s="41"/>
      <c r="I4" s="42"/>
      <c r="J4" s="34"/>
      <c r="K4" s="34"/>
      <c r="L4" s="34" t="s">
        <v>123</v>
      </c>
      <c r="M4" s="34"/>
      <c r="N4" s="34"/>
      <c r="O4" s="34"/>
      <c r="P4" s="34"/>
      <c r="Q4" s="34"/>
      <c r="R4" s="34"/>
      <c r="S4" s="34"/>
    </row>
    <row r="5" spans="3:19" ht="16.5" x14ac:dyDescent="0.25">
      <c r="C5" s="37">
        <v>40636</v>
      </c>
      <c r="D5" s="38" t="s">
        <v>119</v>
      </c>
      <c r="E5" s="39" t="s">
        <v>124</v>
      </c>
      <c r="F5" s="40"/>
      <c r="G5" s="39">
        <v>30</v>
      </c>
      <c r="H5" s="41"/>
      <c r="I5" s="42"/>
      <c r="J5" s="34"/>
      <c r="K5" s="34"/>
      <c r="L5" s="34"/>
      <c r="M5" s="34"/>
      <c r="N5" s="34"/>
      <c r="O5" s="34"/>
      <c r="P5" s="34"/>
      <c r="Q5" s="34"/>
      <c r="R5" s="34"/>
      <c r="S5" s="34"/>
    </row>
    <row r="6" spans="3:19" ht="16.5" x14ac:dyDescent="0.25">
      <c r="C6" s="37">
        <v>40636</v>
      </c>
      <c r="D6" s="38" t="s">
        <v>121</v>
      </c>
      <c r="E6" s="38" t="s">
        <v>130</v>
      </c>
      <c r="F6" s="40"/>
      <c r="G6" s="39">
        <v>5</v>
      </c>
      <c r="H6" s="41"/>
      <c r="I6" s="42"/>
      <c r="J6" s="34"/>
      <c r="K6" s="34"/>
      <c r="L6" s="34"/>
      <c r="M6" s="34" t="s">
        <v>152</v>
      </c>
      <c r="N6" s="34"/>
      <c r="O6" s="34"/>
      <c r="P6" s="34"/>
      <c r="Q6" s="34"/>
      <c r="R6" s="34"/>
      <c r="S6" s="34"/>
    </row>
    <row r="7" spans="3:19" ht="16.5" x14ac:dyDescent="0.25">
      <c r="C7" s="37">
        <v>40637</v>
      </c>
      <c r="D7" s="38" t="s">
        <v>119</v>
      </c>
      <c r="E7" s="38" t="s">
        <v>124</v>
      </c>
      <c r="F7" s="40"/>
      <c r="G7" s="39">
        <v>50</v>
      </c>
      <c r="H7" s="41"/>
      <c r="I7" s="42"/>
      <c r="J7" s="34"/>
      <c r="K7" s="34"/>
      <c r="L7" s="34"/>
      <c r="M7" s="34" t="b">
        <f>AND(OR(E3=$E$9,E3=$E$6),OR(D3=$D$9,D3=$D$4))</f>
        <v>0</v>
      </c>
      <c r="N7" s="34"/>
      <c r="O7" s="34"/>
      <c r="P7" s="34"/>
      <c r="Q7" s="34"/>
      <c r="R7" s="34"/>
      <c r="S7" s="34"/>
    </row>
    <row r="8" spans="3:19" ht="16.5" x14ac:dyDescent="0.25">
      <c r="C8" s="37">
        <v>40637</v>
      </c>
      <c r="D8" s="38" t="s">
        <v>121</v>
      </c>
      <c r="E8" s="38" t="s">
        <v>125</v>
      </c>
      <c r="F8" s="40"/>
      <c r="G8" s="39">
        <v>10</v>
      </c>
      <c r="H8" s="41"/>
      <c r="I8" s="42"/>
      <c r="J8" s="34"/>
      <c r="K8" s="34"/>
      <c r="L8" s="34"/>
      <c r="M8" s="34"/>
      <c r="N8" s="34"/>
      <c r="O8" s="34"/>
      <c r="P8" s="34"/>
      <c r="Q8" s="34"/>
      <c r="R8" s="34"/>
      <c r="S8" s="34"/>
    </row>
    <row r="9" spans="3:19" ht="17.25" thickBot="1" x14ac:dyDescent="0.3">
      <c r="C9" s="37">
        <v>40637</v>
      </c>
      <c r="D9" s="38" t="s">
        <v>126</v>
      </c>
      <c r="E9" s="38" t="s">
        <v>127</v>
      </c>
      <c r="F9" s="40"/>
      <c r="G9" s="39">
        <v>80</v>
      </c>
      <c r="H9" s="41"/>
      <c r="I9" s="42"/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3:19" ht="17.25" thickTop="1" x14ac:dyDescent="0.25">
      <c r="C10" s="37">
        <v>40638</v>
      </c>
      <c r="D10" s="38" t="s">
        <v>119</v>
      </c>
      <c r="E10" s="39" t="s">
        <v>128</v>
      </c>
      <c r="F10" s="40"/>
      <c r="G10" s="39">
        <v>10</v>
      </c>
      <c r="H10" s="41"/>
      <c r="I10" s="42"/>
      <c r="J10" s="34"/>
      <c r="K10" s="34"/>
      <c r="L10" s="34"/>
      <c r="M10" s="34"/>
      <c r="N10" s="35" t="s">
        <v>15</v>
      </c>
      <c r="O10" s="35" t="s">
        <v>115</v>
      </c>
      <c r="P10" s="35" t="s">
        <v>84</v>
      </c>
      <c r="Q10" s="35" t="s">
        <v>116</v>
      </c>
      <c r="R10" s="35" t="s">
        <v>117</v>
      </c>
      <c r="S10" s="34"/>
    </row>
    <row r="11" spans="3:19" ht="16.5" x14ac:dyDescent="0.25">
      <c r="C11" s="37">
        <v>40638</v>
      </c>
      <c r="D11" s="38" t="s">
        <v>121</v>
      </c>
      <c r="E11" s="38" t="s">
        <v>122</v>
      </c>
      <c r="F11" s="40"/>
      <c r="G11" s="39">
        <v>70</v>
      </c>
      <c r="H11" s="41"/>
      <c r="I11" s="42"/>
      <c r="J11" s="34"/>
      <c r="K11" s="34"/>
      <c r="L11" s="34"/>
      <c r="M11" s="34"/>
      <c r="N11" s="37">
        <v>40636</v>
      </c>
      <c r="O11" s="38" t="s">
        <v>121</v>
      </c>
      <c r="P11" s="38" t="s">
        <v>130</v>
      </c>
      <c r="Q11" s="40"/>
      <c r="R11" s="39">
        <v>5</v>
      </c>
      <c r="S11" s="34"/>
    </row>
    <row r="12" spans="3:19" ht="16.5" x14ac:dyDescent="0.25">
      <c r="C12" s="37">
        <v>40656</v>
      </c>
      <c r="D12" s="38" t="s">
        <v>129</v>
      </c>
      <c r="E12" s="38" t="s">
        <v>130</v>
      </c>
      <c r="F12" s="40"/>
      <c r="G12" s="39">
        <v>10</v>
      </c>
      <c r="H12" s="41"/>
      <c r="I12" s="42"/>
      <c r="J12" s="34"/>
      <c r="K12" s="34"/>
      <c r="L12" s="34"/>
      <c r="M12" s="34"/>
      <c r="N12" s="37">
        <v>40637</v>
      </c>
      <c r="O12" s="38" t="s">
        <v>126</v>
      </c>
      <c r="P12" s="38" t="s">
        <v>127</v>
      </c>
      <c r="Q12" s="40"/>
      <c r="R12" s="39">
        <v>80</v>
      </c>
      <c r="S12" s="34"/>
    </row>
    <row r="13" spans="3:19" ht="16.5" x14ac:dyDescent="0.25">
      <c r="C13" s="37">
        <v>40657</v>
      </c>
      <c r="D13" s="38" t="s">
        <v>119</v>
      </c>
      <c r="E13" s="39" t="s">
        <v>124</v>
      </c>
      <c r="F13" s="40"/>
      <c r="G13" s="39">
        <v>50</v>
      </c>
      <c r="H13" s="41"/>
      <c r="I13" s="42"/>
      <c r="J13" s="34"/>
      <c r="K13" s="34"/>
      <c r="L13" s="34"/>
      <c r="M13" s="34"/>
      <c r="N13" s="37">
        <v>40662</v>
      </c>
      <c r="O13" s="38" t="s">
        <v>126</v>
      </c>
      <c r="P13" s="38" t="s">
        <v>127</v>
      </c>
      <c r="Q13" s="40"/>
      <c r="R13" s="39">
        <v>160</v>
      </c>
      <c r="S13" s="34"/>
    </row>
    <row r="14" spans="3:19" ht="16.5" x14ac:dyDescent="0.25">
      <c r="C14" s="37">
        <v>40658</v>
      </c>
      <c r="D14" s="38" t="s">
        <v>119</v>
      </c>
      <c r="E14" s="38" t="s">
        <v>122</v>
      </c>
      <c r="F14" s="40"/>
      <c r="G14" s="39">
        <v>50</v>
      </c>
      <c r="H14" s="41"/>
      <c r="I14" s="42"/>
      <c r="J14" s="34"/>
      <c r="K14" s="34"/>
      <c r="L14" s="34"/>
      <c r="M14" s="34"/>
      <c r="N14" s="34"/>
      <c r="O14" s="34"/>
      <c r="P14" s="34"/>
      <c r="Q14" s="34"/>
      <c r="R14" s="34"/>
      <c r="S14" s="34"/>
    </row>
    <row r="15" spans="3:19" ht="16.5" x14ac:dyDescent="0.25">
      <c r="C15" s="37">
        <v>40661</v>
      </c>
      <c r="D15" s="38" t="s">
        <v>129</v>
      </c>
      <c r="E15" s="38" t="s">
        <v>122</v>
      </c>
      <c r="F15" s="40"/>
      <c r="G15" s="39">
        <v>70</v>
      </c>
      <c r="H15" s="41"/>
      <c r="I15" s="42"/>
      <c r="J15" s="34"/>
      <c r="K15" s="34"/>
      <c r="L15" s="34"/>
      <c r="M15" s="34"/>
      <c r="N15" s="34"/>
      <c r="O15" s="34"/>
      <c r="P15" s="34"/>
      <c r="Q15" s="34"/>
      <c r="R15" s="34"/>
      <c r="S15" s="34"/>
    </row>
    <row r="16" spans="3:19" ht="16.5" x14ac:dyDescent="0.25">
      <c r="C16" s="37">
        <v>40661</v>
      </c>
      <c r="D16" s="38" t="s">
        <v>126</v>
      </c>
      <c r="E16" s="38" t="s">
        <v>131</v>
      </c>
      <c r="F16" s="40"/>
      <c r="G16" s="39">
        <v>10</v>
      </c>
      <c r="H16" s="41"/>
      <c r="I16" s="42"/>
      <c r="J16" s="34"/>
      <c r="K16" s="34"/>
      <c r="L16" s="34"/>
      <c r="M16" s="34"/>
      <c r="N16" s="34"/>
      <c r="O16" s="34"/>
      <c r="P16" s="34"/>
      <c r="Q16" s="34"/>
      <c r="R16" s="34"/>
      <c r="S16" s="34"/>
    </row>
    <row r="17" spans="3:19" ht="16.5" x14ac:dyDescent="0.25">
      <c r="C17" s="37">
        <v>40662</v>
      </c>
      <c r="D17" s="38" t="s">
        <v>126</v>
      </c>
      <c r="E17" s="38" t="s">
        <v>127</v>
      </c>
      <c r="F17" s="40"/>
      <c r="G17" s="39">
        <v>160</v>
      </c>
      <c r="H17" s="41"/>
      <c r="I17" s="42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 spans="3:19" ht="16.5" x14ac:dyDescent="0.25">
      <c r="C18" s="37">
        <v>40663</v>
      </c>
      <c r="D18" s="38" t="s">
        <v>119</v>
      </c>
      <c r="E18" s="38" t="s">
        <v>122</v>
      </c>
      <c r="F18" s="40"/>
      <c r="G18" s="39">
        <v>50</v>
      </c>
      <c r="H18" s="41"/>
      <c r="I18" s="42"/>
      <c r="J18" s="34"/>
      <c r="K18" s="34"/>
      <c r="L18" s="34"/>
      <c r="M18" s="34"/>
      <c r="N18" s="34"/>
      <c r="O18" s="34"/>
      <c r="P18" s="34"/>
      <c r="Q18" s="34"/>
      <c r="R18" s="34"/>
      <c r="S18" s="34"/>
    </row>
    <row r="19" spans="3:19" ht="16.5" x14ac:dyDescent="0.25">
      <c r="C19" s="37">
        <v>40663</v>
      </c>
      <c r="D19" s="38" t="s">
        <v>126</v>
      </c>
      <c r="E19" s="38" t="s">
        <v>124</v>
      </c>
      <c r="F19" s="40"/>
      <c r="G19" s="39">
        <v>40</v>
      </c>
      <c r="H19" s="41"/>
      <c r="I19" s="42"/>
      <c r="J19" s="34"/>
      <c r="K19" s="34"/>
      <c r="L19" s="34"/>
      <c r="M19" s="34"/>
      <c r="N19" s="34"/>
      <c r="O19" s="34"/>
      <c r="P19" s="34"/>
      <c r="Q19" s="34"/>
      <c r="R19" s="34"/>
      <c r="S19" s="34"/>
    </row>
    <row r="20" spans="3:19" ht="16.5" x14ac:dyDescent="0.25">
      <c r="C20" s="37">
        <v>40663</v>
      </c>
      <c r="D20" s="38" t="s">
        <v>126</v>
      </c>
      <c r="E20" s="38" t="s">
        <v>131</v>
      </c>
      <c r="F20" s="40"/>
      <c r="G20" s="39">
        <v>5</v>
      </c>
      <c r="H20" s="41"/>
      <c r="I20" s="42"/>
      <c r="J20" s="34"/>
      <c r="K20" s="34"/>
      <c r="L20" s="34"/>
      <c r="M20" s="34"/>
      <c r="N20" s="34"/>
      <c r="O20" s="34"/>
      <c r="P20" s="34"/>
      <c r="Q20" s="34"/>
      <c r="R20" s="34"/>
      <c r="S20" s="34"/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'6'!Criteria</vt:lpstr>
      <vt:lpstr>'6'!Extract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2012-10-11T06:50:22Z</dcterms:created>
  <dcterms:modified xsi:type="dcterms:W3CDTF">2022-10-28T06:08:01Z</dcterms:modified>
</cp:coreProperties>
</file>