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V34\Desktop\Tin B\Đề Nâng Cao\Đề 11\"/>
    </mc:Choice>
  </mc:AlternateContent>
  <xr:revisionPtr revIDLastSave="0" documentId="13_ncr:1_{750A71CA-3F00-4B2B-AEDF-AD6E10AF91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âu 1" sheetId="1" r:id="rId1"/>
    <sheet name="Câu 2" sheetId="2" r:id="rId2"/>
    <sheet name="Câu 3" sheetId="3" r:id="rId3"/>
    <sheet name="Câu 4" sheetId="4" r:id="rId4"/>
    <sheet name="Câu 5" sheetId="5" r:id="rId5"/>
    <sheet name="Câu 7" sheetId="7" r:id="rId6"/>
    <sheet name="Câu 9" sheetId="10" r:id="rId7"/>
    <sheet name="Câu 10" sheetId="11" r:id="rId8"/>
    <sheet name="Câu 12" sheetId="13" r:id="rId9"/>
    <sheet name="Đã từng thi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H13" i="10" s="1"/>
  <c r="J13" i="10" s="1"/>
  <c r="D13" i="10"/>
  <c r="I13" i="10" s="1"/>
  <c r="G12" i="10"/>
  <c r="H12" i="10" s="1"/>
  <c r="D12" i="10"/>
  <c r="I12" i="10" s="1"/>
  <c r="G11" i="10"/>
  <c r="H11" i="10" s="1"/>
  <c r="D11" i="10"/>
  <c r="I11" i="10" s="1"/>
  <c r="G10" i="10"/>
  <c r="H10" i="10" s="1"/>
  <c r="D10" i="10"/>
  <c r="I10" i="10" s="1"/>
  <c r="G9" i="10"/>
  <c r="H9" i="10" s="1"/>
  <c r="D9" i="10"/>
  <c r="I9" i="10" s="1"/>
  <c r="G8" i="10"/>
  <c r="H8" i="10" s="1"/>
  <c r="D8" i="10"/>
  <c r="I8" i="10" s="1"/>
  <c r="G7" i="10"/>
  <c r="H7" i="10" s="1"/>
  <c r="D7" i="10"/>
  <c r="I7" i="10" s="1"/>
  <c r="G6" i="10"/>
  <c r="H6" i="10" s="1"/>
  <c r="J6" i="10" s="1"/>
  <c r="D6" i="10"/>
  <c r="I6" i="10" s="1"/>
  <c r="G5" i="10"/>
  <c r="H5" i="10" s="1"/>
  <c r="D5" i="10"/>
  <c r="I5" i="10" s="1"/>
  <c r="J10" i="10" l="1"/>
  <c r="J11" i="10"/>
  <c r="J9" i="10"/>
  <c r="J7" i="10"/>
  <c r="J8" i="10"/>
  <c r="J12" i="10"/>
  <c r="D19" i="10" s="1"/>
  <c r="E19" i="10"/>
  <c r="H14" i="10"/>
  <c r="J5" i="10"/>
  <c r="C19" i="10"/>
  <c r="J14" i="10" l="1"/>
</calcChain>
</file>

<file path=xl/sharedStrings.xml><?xml version="1.0" encoding="utf-8"?>
<sst xmlns="http://schemas.openxmlformats.org/spreadsheetml/2006/main" count="462" uniqueCount="250">
  <si>
    <t>A</t>
  </si>
  <si>
    <t>B</t>
  </si>
  <si>
    <t>C</t>
  </si>
  <si>
    <t>D</t>
  </si>
  <si>
    <t>E</t>
  </si>
  <si>
    <t>F</t>
  </si>
  <si>
    <t>G</t>
  </si>
  <si>
    <t>N</t>
  </si>
  <si>
    <t>Bảng 1: Bảng Kê</t>
  </si>
  <si>
    <t>Ngày</t>
  </si>
  <si>
    <t>Mã Ct</t>
  </si>
  <si>
    <t>Mã NV</t>
  </si>
  <si>
    <t>Họ tên</t>
  </si>
  <si>
    <t>Mặt hàng</t>
  </si>
  <si>
    <t>Số lượng bán</t>
  </si>
  <si>
    <t>Đơn giá</t>
  </si>
  <si>
    <t>Chiết khấu</t>
  </si>
  <si>
    <t>Giảm giá</t>
  </si>
  <si>
    <t>Thành tiền</t>
  </si>
  <si>
    <t>A001</t>
  </si>
  <si>
    <t>T2</t>
  </si>
  <si>
    <t>Trần Thị B</t>
  </si>
  <si>
    <t>X</t>
  </si>
  <si>
    <t>A003</t>
  </si>
  <si>
    <t>T1</t>
  </si>
  <si>
    <t>Nguyễn Văn A</t>
  </si>
  <si>
    <t>A006</t>
  </si>
  <si>
    <t>B002</t>
  </si>
  <si>
    <t>Y</t>
  </si>
  <si>
    <t>B007</t>
  </si>
  <si>
    <t>C004</t>
  </si>
  <si>
    <t>Z</t>
  </si>
  <si>
    <t>Tổng</t>
  </si>
  <si>
    <t>Định dạng cột chiết khấu theo yêu cầu sau: Chiết khấu nào có số lượng càng cao thì màu càng xanh, chiết khấu nào có số lượng càng thấp thì màu càng đỏ</t>
  </si>
  <si>
    <t>STT</t>
  </si>
  <si>
    <t>KHÁCH HÀNG</t>
  </si>
  <si>
    <t>PHÒNG</t>
  </si>
  <si>
    <t>NGÀY ĐẾN</t>
  </si>
  <si>
    <t>NGÀY ĐI</t>
  </si>
  <si>
    <t>SỐ NGÀY</t>
  </si>
  <si>
    <t>ĐƠN GIÁ</t>
  </si>
  <si>
    <t>Từ Kim Mỹ</t>
  </si>
  <si>
    <t>Lạc Tuệ Yến</t>
  </si>
  <si>
    <t>Nguyễn Cường</t>
  </si>
  <si>
    <t>Trà Thái Nguyên</t>
  </si>
  <si>
    <t>Trần Linda</t>
  </si>
  <si>
    <t>Nguyễn Ben</t>
  </si>
  <si>
    <t>Lê Na</t>
  </si>
  <si>
    <t>Cà E</t>
  </si>
  <si>
    <t>Đại Cathay</t>
  </si>
  <si>
    <t>Dùng lệnh Validation thiết lập các ràng buộc sau đây:</t>
  </si>
  <si>
    <t xml:space="preserve">   - Cột ngày đi &gt;= ngày đến hoặc bỏ trống</t>
  </si>
  <si>
    <t xml:space="preserve">   - Cột ngày đến chỉ chấp nhận các ngày trong tháng 9 năm 2017</t>
  </si>
  <si>
    <t xml:space="preserve">  Cột số ngày sao cho có thể chọn từ trong danh sách từ có giá trị từ  1  --&gt;  30</t>
  </si>
  <si>
    <t>Điểm TBC</t>
  </si>
  <si>
    <t>số SV buộc thôi học</t>
  </si>
  <si>
    <t>Sử dụng lệnh Descriptive statisties thống kê một số đặc trưng (trung bình, trung vị, phương sai, độ lệch chuẩn,số lượng mẫu và giá trị lớn nhất) của bảng sau:</t>
  </si>
  <si>
    <t>Câu 3: C) Số lượng sv bị buộc thôi học của sinh viên</t>
  </si>
  <si>
    <t>BẢNG KÊ CHI TiẾT NHẬP/XuẤT HÀNG</t>
  </si>
  <si>
    <t>NHẬP/XuẤT</t>
  </si>
  <si>
    <t>SỐ CT</t>
  </si>
  <si>
    <t>NGÀY</t>
  </si>
  <si>
    <t>MẶT HÀNG</t>
  </si>
  <si>
    <t>LoẠI HÀNG</t>
  </si>
  <si>
    <t>SỐ LƯỢNG</t>
  </si>
  <si>
    <t>HDD SG 500GB</t>
  </si>
  <si>
    <t>Đĩa cứng</t>
  </si>
  <si>
    <t>Key Board MSM</t>
  </si>
  <si>
    <t>Bàn phím</t>
  </si>
  <si>
    <t>Samsung Monitor 15"</t>
  </si>
  <si>
    <t>Màn hình</t>
  </si>
  <si>
    <t>LG Monitor 14"</t>
  </si>
  <si>
    <t>Mã Hàng</t>
  </si>
  <si>
    <t>Ngày bán</t>
  </si>
  <si>
    <t>Tên rượu</t>
  </si>
  <si>
    <t>Số lượng</t>
  </si>
  <si>
    <t>WHI</t>
  </si>
  <si>
    <t>Whisky</t>
  </si>
  <si>
    <t>CHI</t>
  </si>
  <si>
    <t>Chivas</t>
  </si>
  <si>
    <t>BOR</t>
  </si>
  <si>
    <t>Bordeauxe</t>
  </si>
  <si>
    <t>CHA</t>
  </si>
  <si>
    <t>Champagne</t>
  </si>
  <si>
    <t>Cửa hàng 1</t>
  </si>
  <si>
    <t>Cửa hàng 2</t>
  </si>
  <si>
    <t>Cửa hàng 3</t>
  </si>
  <si>
    <t xml:space="preserve">Dùng lệnh Consolidate tổng hợp số doanh thu của 3 cửa hàng  theo từng tháng </t>
  </si>
  <si>
    <t>BẢNG KÊ BÁN HÀNG NĂM 2011</t>
  </si>
  <si>
    <t>MÃ SP</t>
  </si>
  <si>
    <t>NGÀY BÁN</t>
  </si>
  <si>
    <t>TÊN SẢN PHẨM</t>
  </si>
  <si>
    <t>S.LƯỢNG</t>
  </si>
  <si>
    <t>TRỊ GIÁ</t>
  </si>
  <si>
    <t>VNA</t>
  </si>
  <si>
    <t>Sữa bột Vinamilk</t>
  </si>
  <si>
    <t xml:space="preserve">     1) Bảng 3: Dùng lệnh Table tổng hợp dữ liệu như mẫu:</t>
  </si>
  <si>
    <t>ABOT</t>
  </si>
  <si>
    <t>Sữa bột Abott</t>
  </si>
  <si>
    <t>ENFA</t>
  </si>
  <si>
    <t>Sữa bột Enfa Grow</t>
  </si>
  <si>
    <t>Tháng</t>
  </si>
  <si>
    <t>DUMEX</t>
  </si>
  <si>
    <t>Sữa bột cô giái Hà Lan</t>
  </si>
  <si>
    <t>Tổng trị giá</t>
  </si>
  <si>
    <t>Bảng 3: DOANH THU BÁN HÀNG</t>
  </si>
  <si>
    <t>TỔNG CỘNG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</si>
  <si>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</si>
  <si>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</si>
  <si>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</si>
  <si>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</si>
  <si>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</si>
  <si>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</si>
  <si>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</si>
  <si>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</si>
  <si>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</si>
  <si>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</si>
  <si>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</si>
  <si>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</si>
  <si>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Mã SV</t>
  </si>
  <si>
    <t>Nữ</t>
  </si>
  <si>
    <t>Nam</t>
  </si>
  <si>
    <t>SỐ
TT</t>
  </si>
  <si>
    <t>NGÀY
NHẬP</t>
  </si>
  <si>
    <t>LOẠI</t>
  </si>
  <si>
    <t>SỐ
LƯỢNG</t>
  </si>
  <si>
    <t>ĐƠN
GIÁ
(USD)</t>
  </si>
  <si>
    <t>TỶ
GIÁ</t>
  </si>
  <si>
    <t>TRỊ
GIÁ
VNĐ</t>
  </si>
  <si>
    <t>THUẾ</t>
  </si>
  <si>
    <t>THUẾ
SUẤT</t>
  </si>
  <si>
    <t>TIỀN
THUÊ</t>
  </si>
  <si>
    <t>TỶ GIÁ USD/VNĐ</t>
  </si>
  <si>
    <t>Drem II - XM</t>
  </si>
  <si>
    <t>Từ ngày</t>
  </si>
  <si>
    <t>Tỷ giá</t>
  </si>
  <si>
    <t>TV Sony - DM</t>
  </si>
  <si>
    <t>Wave - XM</t>
  </si>
  <si>
    <t>Compad - MT</t>
  </si>
  <si>
    <t>Cộng</t>
  </si>
  <si>
    <t>DANH MỤC CÁC LOẠI HÀNG NHẬP KHẨU</t>
  </si>
  <si>
    <t>Mã số</t>
  </si>
  <si>
    <t>XM</t>
  </si>
  <si>
    <t>DM</t>
  </si>
  <si>
    <t>MT</t>
  </si>
  <si>
    <t>Tên gọi</t>
  </si>
  <si>
    <t>Xe máy</t>
  </si>
  <si>
    <t>Điện máy</t>
  </si>
  <si>
    <t>Máy tính</t>
  </si>
  <si>
    <t>Tổng giá trị nhập</t>
  </si>
  <si>
    <t>Dùng chức năng Advanced Filter trích lọc những mẫu tin có mặt hàng là Điện máy hoặc xe máy trong thứ 2</t>
  </si>
  <si>
    <t>Năm Sinh</t>
  </si>
  <si>
    <t>Tên</t>
  </si>
  <si>
    <t>Giới tính</t>
  </si>
  <si>
    <t>TH</t>
  </si>
  <si>
    <t>TL</t>
  </si>
  <si>
    <t>KK</t>
  </si>
  <si>
    <t>Trần Bảo</t>
  </si>
  <si>
    <t xml:space="preserve">Nguyễn Văn </t>
  </si>
  <si>
    <t xml:space="preserve">Trần Thị </t>
  </si>
  <si>
    <t>x</t>
  </si>
  <si>
    <t>Trần Hải</t>
  </si>
  <si>
    <t>C005</t>
  </si>
  <si>
    <t>Trần Văn</t>
  </si>
  <si>
    <t>Dùng lệnh Subtotal đếm số sinh viên theo năm sinh, có số điểm cao nhất</t>
  </si>
  <si>
    <t>TOÁN</t>
  </si>
  <si>
    <t>LỲ</t>
  </si>
  <si>
    <t>HÓA</t>
  </si>
  <si>
    <t>Bảng thống kê</t>
  </si>
  <si>
    <t>Điểm trung bình</t>
  </si>
  <si>
    <t>Câu 10: B)</t>
  </si>
  <si>
    <t>Tổng điểm</t>
  </si>
  <si>
    <t>Toán &gt;=5 và Toán &lt;=8 ; Nữ</t>
  </si>
  <si>
    <t xml:space="preserve"> Tổng điểm 3 môn &gt; 22 ; Nam</t>
  </si>
  <si>
    <t>Tổng doanh thu</t>
  </si>
  <si>
    <t>MÃ XE</t>
  </si>
  <si>
    <t>TÊN XE</t>
  </si>
  <si>
    <t>HÃNG SX</t>
  </si>
  <si>
    <t>SL</t>
  </si>
  <si>
    <t>THÀNH TIỀN</t>
  </si>
  <si>
    <t>Y-FZ-15</t>
  </si>
  <si>
    <t>FZ150i</t>
  </si>
  <si>
    <t>YAMAHA</t>
  </si>
  <si>
    <t>Y-EX-15</t>
  </si>
  <si>
    <t xml:space="preserve">EXCITER </t>
  </si>
  <si>
    <t>H-PC-14</t>
  </si>
  <si>
    <t>PCX</t>
  </si>
  <si>
    <t>HONDA</t>
  </si>
  <si>
    <t>H-AI-15</t>
  </si>
  <si>
    <t>AIR BLADE</t>
  </si>
  <si>
    <t>Y-FZ-14</t>
  </si>
  <si>
    <t>Y-EX-13</t>
  </si>
  <si>
    <t>H-PC-13</t>
  </si>
  <si>
    <r>
      <t xml:space="preserve"> Yêu cầu:  tính</t>
    </r>
    <r>
      <rPr>
        <sz val="11"/>
        <color theme="1"/>
        <rFont val="Calibri"/>
        <family val="2"/>
        <scheme val="minor"/>
      </rPr>
      <t xml:space="preserve"> tổng doanh thu và đếm số lượng bán ra trong từng tháng.</t>
    </r>
  </si>
  <si>
    <t>bảng phụ</t>
  </si>
  <si>
    <t>Mã xe</t>
  </si>
  <si>
    <t>FZ</t>
  </si>
  <si>
    <t>EX</t>
  </si>
  <si>
    <t>PC</t>
  </si>
  <si>
    <t>AI</t>
  </si>
  <si>
    <t>Câu 2 )Sử dụng lệnh Table tạo bảng tổng hợp số lượng bán  theo năm sản xuất như mẫu ở bảng sau:</t>
  </si>
  <si>
    <t>Tổng số lượng bán theo năm sx</t>
  </si>
  <si>
    <t>S
T
T</t>
  </si>
  <si>
    <t>TÊN
KHÁCH</t>
  </si>
  <si>
    <t>LOẠI
PHÒNG</t>
  </si>
  <si>
    <t>THỜI
GIAN Ở</t>
  </si>
  <si>
    <t>GIÁ NGÀY</t>
  </si>
  <si>
    <t>BD</t>
  </si>
  <si>
    <t>L1-BD</t>
  </si>
  <si>
    <t>BẢNG GIÁ PHÒNG</t>
  </si>
  <si>
    <t>QT</t>
  </si>
  <si>
    <t>L1</t>
  </si>
  <si>
    <t>L2</t>
  </si>
  <si>
    <t>L3</t>
  </si>
  <si>
    <t>không xếp loại</t>
  </si>
  <si>
    <t>L3-TL</t>
  </si>
  <si>
    <t>L2-BD</t>
  </si>
  <si>
    <t>L3-DB</t>
  </si>
  <si>
    <t>H</t>
  </si>
  <si>
    <t>I</t>
  </si>
  <si>
    <t>L1-TL</t>
  </si>
  <si>
    <t>J</t>
  </si>
  <si>
    <t>HG</t>
  </si>
  <si>
    <t>K</t>
  </si>
  <si>
    <t>L</t>
  </si>
  <si>
    <t>L2-QT</t>
  </si>
  <si>
    <t>M</t>
  </si>
  <si>
    <t>DB</t>
  </si>
  <si>
    <t>BẢNG 1</t>
  </si>
  <si>
    <t>MÃ CHUYẾN XE</t>
  </si>
  <si>
    <t>Dùng hàm dò tìm xác định ô đơn giá cho bảng 1 nếu không có thì lấy ở hàng CỐ ĐỊNH</t>
  </si>
  <si>
    <t>DL54</t>
  </si>
  <si>
    <t>HN36</t>
  </si>
  <si>
    <t>BẢNG ĐƠN GIÁ</t>
  </si>
  <si>
    <t>HP55</t>
  </si>
  <si>
    <t>HU42</t>
  </si>
  <si>
    <t>MÃ CHUYẾN XE/SỐ LƯỢNG</t>
  </si>
  <si>
    <t>HU</t>
  </si>
  <si>
    <t>HN</t>
  </si>
  <si>
    <t>HP</t>
  </si>
  <si>
    <t>DL</t>
  </si>
  <si>
    <t>VT</t>
  </si>
  <si>
    <t>HH54</t>
  </si>
  <si>
    <t>DL36</t>
  </si>
  <si>
    <t>HN43</t>
  </si>
  <si>
    <t>HU54</t>
  </si>
  <si>
    <t>CỐ ĐỊNH</t>
  </si>
  <si>
    <t>VT42</t>
  </si>
  <si>
    <t>Tính giá ngày dựa vào bảng giá phòng? Nếu dò không khớp thì để trống</t>
  </si>
  <si>
    <t>Thống kê điểm trung bình như mẫu sau bằng công thức Mảng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</si>
</sst>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/yyyy"/>
    <numFmt numFmtId="166" formatCode="00"/>
    <numFmt numFmtId="167" formatCode="[$$-4809]#,##0"/>
    <numFmt numFmtId="168" formatCode="#,###\ &quot;đồng&quot;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0"/>
      <name val="Times New Roman"/>
      <family val="1"/>
    </font>
    <font>
      <b/>
      <sz val="14"/>
      <color theme="1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  <charset val="163"/>
    </font>
    <font>
      <sz val="12"/>
      <name val="Arial"/>
      <family val="2"/>
      <charset val="163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rgb="FF00B0F0"/>
      <name val="Times New Roman"/>
      <family val="1"/>
    </font>
    <font>
      <b/>
      <sz val="12"/>
      <name val="Arial"/>
      <family val="2"/>
      <charset val="163"/>
    </font>
    <font>
      <b/>
      <sz val="12"/>
      <name val="Arial"/>
      <family val="2"/>
    </font>
    <font>
      <b/>
      <sz val="12"/>
      <color theme="1"/>
      <name val="Times New Roman"/>
      <family val="1"/>
    </font>
    <font>
      <sz val="12"/>
      <color rgb="FF4B4F56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3" borderId="2">
      <alignment horizontal="center" vertical="center"/>
    </xf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/>
    <xf numFmtId="0" fontId="0" fillId="0" borderId="1" xfId="0" applyBorder="1"/>
    <xf numFmtId="14" fontId="7" fillId="0" borderId="1" xfId="0" applyNumberFormat="1" applyFont="1" applyBorder="1"/>
    <xf numFmtId="14" fontId="0" fillId="0" borderId="1" xfId="0" applyNumberFormat="1" applyBorder="1"/>
    <xf numFmtId="0" fontId="10" fillId="4" borderId="1" xfId="0" applyFont="1" applyFill="1" applyBorder="1" applyAlignment="1">
      <alignment horizontal="center"/>
    </xf>
    <xf numFmtId="0" fontId="7" fillId="0" borderId="1" xfId="0" applyFont="1" applyBorder="1"/>
    <xf numFmtId="9" fontId="7" fillId="0" borderId="1" xfId="2" applyFont="1" applyBorder="1"/>
    <xf numFmtId="9" fontId="7" fillId="0" borderId="1" xfId="2" applyNumberFormat="1" applyFont="1" applyBorder="1"/>
    <xf numFmtId="0" fontId="7" fillId="0" borderId="1" xfId="2" applyNumberFormat="1" applyFont="1" applyBorder="1"/>
    <xf numFmtId="0" fontId="7" fillId="0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7" xfId="0" applyBorder="1" applyAlignment="1">
      <alignment horizontal="center"/>
    </xf>
    <xf numFmtId="0" fontId="4" fillId="0" borderId="7" xfId="0" applyFont="1" applyBorder="1"/>
    <xf numFmtId="0" fontId="0" fillId="2" borderId="7" xfId="0" applyFill="1" applyBorder="1"/>
    <xf numFmtId="14" fontId="0" fillId="0" borderId="7" xfId="0" applyNumberFormat="1" applyBorder="1"/>
    <xf numFmtId="0" fontId="0" fillId="0" borderId="7" xfId="0" applyBorder="1"/>
    <xf numFmtId="0" fontId="3" fillId="6" borderId="7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wrapText="1"/>
    </xf>
    <xf numFmtId="0" fontId="8" fillId="8" borderId="0" xfId="0" applyFont="1" applyFill="1"/>
    <xf numFmtId="0" fontId="15" fillId="0" borderId="0" xfId="0" applyFont="1"/>
    <xf numFmtId="2" fontId="16" fillId="0" borderId="1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18" fillId="9" borderId="3" xfId="0" applyFont="1" applyFill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14" fontId="6" fillId="0" borderId="3" xfId="0" applyNumberFormat="1" applyFont="1" applyBorder="1"/>
    <xf numFmtId="0" fontId="17" fillId="0" borderId="0" xfId="0" applyFont="1"/>
    <xf numFmtId="0" fontId="19" fillId="0" borderId="0" xfId="0" applyFont="1"/>
    <xf numFmtId="0" fontId="9" fillId="10" borderId="1" xfId="0" applyFont="1" applyFill="1" applyBorder="1"/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/>
    <xf numFmtId="0" fontId="2" fillId="10" borderId="1" xfId="0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0" borderId="0" xfId="5"/>
    <xf numFmtId="0" fontId="20" fillId="0" borderId="0" xfId="5" applyFont="1"/>
    <xf numFmtId="0" fontId="20" fillId="9" borderId="3" xfId="5" applyFont="1" applyFill="1" applyBorder="1" applyAlignment="1">
      <alignment horizontal="center" vertical="center"/>
    </xf>
    <xf numFmtId="0" fontId="20" fillId="9" borderId="3" xfId="5" applyFont="1" applyFill="1" applyBorder="1" applyAlignment="1">
      <alignment horizontal="center" vertical="center" wrapText="1"/>
    </xf>
    <xf numFmtId="0" fontId="20" fillId="9" borderId="3" xfId="5" applyFont="1" applyFill="1" applyBorder="1" applyAlignment="1">
      <alignment vertical="center"/>
    </xf>
    <xf numFmtId="0" fontId="16" fillId="0" borderId="3" xfId="5" applyFont="1" applyBorder="1" applyAlignment="1">
      <alignment horizontal="center"/>
    </xf>
    <xf numFmtId="165" fontId="16" fillId="0" borderId="3" xfId="5" applyNumberFormat="1" applyFont="1" applyBorder="1" applyAlignment="1">
      <alignment horizontal="center"/>
    </xf>
    <xf numFmtId="0" fontId="16" fillId="0" borderId="3" xfId="5" applyFont="1" applyBorder="1"/>
    <xf numFmtId="164" fontId="16" fillId="0" borderId="3" xfId="7" applyNumberFormat="1" applyFont="1" applyBorder="1"/>
    <xf numFmtId="164" fontId="16" fillId="0" borderId="3" xfId="5" applyNumberFormat="1" applyFont="1" applyBorder="1" applyAlignment="1">
      <alignment horizontal="right"/>
    </xf>
    <xf numFmtId="0" fontId="6" fillId="0" borderId="0" xfId="0" applyFont="1"/>
    <xf numFmtId="0" fontId="21" fillId="9" borderId="3" xfId="5" applyFont="1" applyFill="1" applyBorder="1" applyAlignment="1">
      <alignment horizontal="left" vertical="center"/>
    </xf>
    <xf numFmtId="0" fontId="20" fillId="0" borderId="3" xfId="5" applyFont="1" applyBorder="1" applyAlignment="1">
      <alignment horizontal="center" vertical="center"/>
    </xf>
    <xf numFmtId="0" fontId="21" fillId="9" borderId="3" xfId="5" applyFont="1" applyFill="1" applyBorder="1" applyAlignment="1">
      <alignment horizontal="left"/>
    </xf>
    <xf numFmtId="43" fontId="16" fillId="2" borderId="3" xfId="1" applyFont="1" applyFill="1" applyBorder="1"/>
    <xf numFmtId="1" fontId="16" fillId="2" borderId="3" xfId="5" applyNumberFormat="1" applyFont="1" applyFill="1" applyBorder="1"/>
    <xf numFmtId="0" fontId="16" fillId="0" borderId="3" xfId="5" applyFont="1" applyBorder="1" applyAlignment="1">
      <alignment horizontal="right"/>
    </xf>
    <xf numFmtId="0" fontId="16" fillId="7" borderId="3" xfId="5" applyFont="1" applyFill="1" applyBorder="1"/>
    <xf numFmtId="164" fontId="20" fillId="0" borderId="3" xfId="5" applyNumberFormat="1" applyFont="1" applyBorder="1" applyAlignment="1"/>
    <xf numFmtId="0" fontId="9" fillId="0" borderId="1" xfId="0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/>
    </xf>
    <xf numFmtId="167" fontId="7" fillId="0" borderId="1" xfId="0" applyNumberFormat="1" applyFont="1" applyBorder="1"/>
    <xf numFmtId="168" fontId="7" fillId="0" borderId="1" xfId="0" applyNumberFormat="1" applyFont="1" applyBorder="1"/>
    <xf numFmtId="10" fontId="7" fillId="0" borderId="1" xfId="2" applyNumberFormat="1" applyFont="1" applyBorder="1"/>
    <xf numFmtId="14" fontId="7" fillId="0" borderId="0" xfId="0" applyNumberFormat="1" applyFont="1"/>
    <xf numFmtId="0" fontId="0" fillId="0" borderId="14" xfId="0" applyBorder="1"/>
    <xf numFmtId="0" fontId="7" fillId="0" borderId="14" xfId="0" applyNumberFormat="1" applyFont="1" applyBorder="1"/>
    <xf numFmtId="0" fontId="7" fillId="0" borderId="14" xfId="0" applyFont="1" applyBorder="1"/>
    <xf numFmtId="0" fontId="7" fillId="0" borderId="14" xfId="2" applyNumberFormat="1" applyFont="1" applyBorder="1"/>
    <xf numFmtId="0" fontId="7" fillId="0" borderId="14" xfId="0" applyFont="1" applyFill="1" applyBorder="1"/>
    <xf numFmtId="0" fontId="0" fillId="0" borderId="14" xfId="0" applyFill="1" applyBorder="1"/>
    <xf numFmtId="0" fontId="7" fillId="0" borderId="14" xfId="0" applyNumberFormat="1" applyFont="1" applyFill="1" applyBorder="1"/>
    <xf numFmtId="0" fontId="7" fillId="0" borderId="14" xfId="2" applyNumberFormat="1" applyFont="1" applyFill="1" applyBorder="1"/>
    <xf numFmtId="0" fontId="23" fillId="14" borderId="0" xfId="0" applyFont="1" applyFill="1"/>
    <xf numFmtId="0" fontId="24" fillId="14" borderId="0" xfId="0" applyFont="1" applyFill="1"/>
    <xf numFmtId="0" fontId="0" fillId="14" borderId="0" xfId="0" applyFill="1"/>
    <xf numFmtId="0" fontId="0" fillId="15" borderId="14" xfId="0" applyFill="1" applyBorder="1"/>
    <xf numFmtId="0" fontId="10" fillId="15" borderId="14" xfId="0" applyFont="1" applyFill="1" applyBorder="1" applyAlignment="1">
      <alignment horizontal="center"/>
    </xf>
    <xf numFmtId="0" fontId="7" fillId="15" borderId="14" xfId="0" applyFont="1" applyFill="1" applyBorder="1"/>
    <xf numFmtId="14" fontId="26" fillId="0" borderId="14" xfId="0" applyNumberFormat="1" applyFont="1" applyBorder="1"/>
    <xf numFmtId="0" fontId="26" fillId="0" borderId="14" xfId="0" applyFont="1" applyBorder="1"/>
    <xf numFmtId="0" fontId="26" fillId="0" borderId="14" xfId="2" applyNumberFormat="1" applyFont="1" applyBorder="1"/>
    <xf numFmtId="0" fontId="5" fillId="0" borderId="14" xfId="0" applyFont="1" applyBorder="1"/>
    <xf numFmtId="0" fontId="26" fillId="0" borderId="14" xfId="0" applyFont="1" applyFill="1" applyBorder="1"/>
    <xf numFmtId="0" fontId="26" fillId="0" borderId="0" xfId="0" applyFont="1" applyFill="1" applyBorder="1"/>
    <xf numFmtId="0" fontId="2" fillId="0" borderId="11" xfId="0" applyFont="1" applyBorder="1" applyAlignment="1">
      <alignment horizontal="center"/>
    </xf>
    <xf numFmtId="0" fontId="0" fillId="0" borderId="11" xfId="0" applyBorder="1"/>
    <xf numFmtId="0" fontId="25" fillId="8" borderId="14" xfId="0" applyFont="1" applyFill="1" applyBorder="1" applyAlignment="1">
      <alignment horizontal="center"/>
    </xf>
    <xf numFmtId="0" fontId="5" fillId="8" borderId="14" xfId="0" applyFont="1" applyFill="1" applyBorder="1"/>
    <xf numFmtId="0" fontId="28" fillId="0" borderId="0" xfId="0" applyFont="1"/>
    <xf numFmtId="0" fontId="2" fillId="5" borderId="1" xfId="0" applyFont="1" applyFill="1" applyBorder="1"/>
    <xf numFmtId="0" fontId="0" fillId="0" borderId="0" xfId="0" applyFont="1"/>
    <xf numFmtId="0" fontId="0" fillId="12" borderId="1" xfId="0" applyFill="1" applyBorder="1" applyAlignment="1">
      <alignment horizontal="center" vertical="center"/>
    </xf>
    <xf numFmtId="0" fontId="0" fillId="17" borderId="1" xfId="0" applyFill="1" applyBorder="1"/>
    <xf numFmtId="0" fontId="0" fillId="2" borderId="1" xfId="0" applyFill="1" applyBorder="1"/>
    <xf numFmtId="0" fontId="0" fillId="18" borderId="0" xfId="0" applyFill="1"/>
    <xf numFmtId="0" fontId="29" fillId="4" borderId="17" xfId="3" applyFont="1" applyFill="1" applyBorder="1" applyAlignment="1">
      <alignment horizontal="center" vertical="center" wrapText="1"/>
    </xf>
    <xf numFmtId="0" fontId="29" fillId="4" borderId="17" xfId="3" applyFont="1" applyFill="1" applyBorder="1" applyAlignment="1">
      <alignment horizontal="center" vertical="center" textRotation="90"/>
    </xf>
    <xf numFmtId="0" fontId="0" fillId="0" borderId="17" xfId="0" applyBorder="1" applyAlignment="1">
      <alignment horizontal="center"/>
    </xf>
    <xf numFmtId="0" fontId="0" fillId="0" borderId="17" xfId="0" applyBorder="1"/>
    <xf numFmtId="0" fontId="3" fillId="0" borderId="2" xfId="3" applyFill="1">
      <alignment horizontal="center" vertical="center"/>
    </xf>
    <xf numFmtId="0" fontId="29" fillId="19" borderId="2" xfId="3" applyFont="1" applyFill="1">
      <alignment horizontal="center" vertical="center"/>
    </xf>
    <xf numFmtId="0" fontId="29" fillId="5" borderId="18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29" fillId="5" borderId="21" xfId="0" applyFont="1" applyFill="1" applyBorder="1" applyAlignment="1">
      <alignment horizontal="center"/>
    </xf>
    <xf numFmtId="0" fontId="0" fillId="0" borderId="22" xfId="0" applyBorder="1"/>
    <xf numFmtId="0" fontId="29" fillId="5" borderId="23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27" fillId="0" borderId="0" xfId="0" applyFont="1" applyAlignment="1">
      <alignment horizontal="center" vertical="center"/>
    </xf>
    <xf numFmtId="0" fontId="11" fillId="2" borderId="1" xfId="0" applyFont="1" applyFill="1" applyBorder="1"/>
    <xf numFmtId="0" fontId="27" fillId="0" borderId="0" xfId="0" applyFont="1"/>
    <xf numFmtId="0" fontId="27" fillId="0" borderId="1" xfId="0" applyFont="1" applyBorder="1"/>
    <xf numFmtId="0" fontId="3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7" fillId="0" borderId="3" xfId="0" applyFont="1" applyBorder="1"/>
    <xf numFmtId="0" fontId="20" fillId="0" borderId="0" xfId="5" applyFont="1" applyAlignment="1">
      <alignment horizontal="center"/>
    </xf>
    <xf numFmtId="0" fontId="20" fillId="11" borderId="8" xfId="5" applyFont="1" applyFill="1" applyBorder="1" applyAlignment="1">
      <alignment horizontal="center"/>
    </xf>
    <xf numFmtId="0" fontId="20" fillId="11" borderId="9" xfId="5" applyFont="1" applyFill="1" applyBorder="1" applyAlignment="1">
      <alignment horizontal="center"/>
    </xf>
    <xf numFmtId="0" fontId="20" fillId="11" borderId="10" xfId="5" applyFont="1" applyFill="1" applyBorder="1" applyAlignment="1">
      <alignment horizontal="center"/>
    </xf>
    <xf numFmtId="0" fontId="20" fillId="9" borderId="3" xfId="5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27" fillId="16" borderId="15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</cellXfs>
  <cellStyles count="8">
    <cellStyle name="Comma" xfId="1" builtinId="3"/>
    <cellStyle name="Comma 2" xfId="7" xr:uid="{00000000-0005-0000-0000-000001000000}"/>
    <cellStyle name="Comma 3" xfId="4" xr:uid="{00000000-0005-0000-0000-000002000000}"/>
    <cellStyle name="Normal" xfId="0" builtinId="0"/>
    <cellStyle name="Normal 2" xfId="5" xr:uid="{00000000-0005-0000-0000-000005000000}"/>
    <cellStyle name="Percent" xfId="2" builtinId="5"/>
    <cellStyle name="Percent 2" xfId="6" xr:uid="{00000000-0005-0000-0000-000007000000}"/>
    <cellStyle name="TD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125107</xdr:colOff>
      <xdr:row>38</xdr:row>
      <xdr:rowOff>48085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4381500"/>
          <a:ext cx="9183382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J13" sqref="J13"/>
    </sheetView>
  </sheetViews>
  <sheetFormatPr defaultRowHeight="14.4" x14ac:dyDescent="0.3"/>
  <cols>
    <col min="1" max="1" width="11.6640625" customWidth="1"/>
    <col min="2" max="2" width="10.109375" customWidth="1"/>
    <col min="3" max="3" width="14" customWidth="1"/>
    <col min="4" max="4" width="9.33203125" customWidth="1"/>
    <col min="5" max="5" width="15.6640625" customWidth="1"/>
    <col min="7" max="7" width="12.44140625" customWidth="1"/>
    <col min="8" max="8" width="18.33203125" customWidth="1"/>
    <col min="9" max="9" width="18.109375" customWidth="1"/>
    <col min="10" max="10" width="17.33203125" customWidth="1"/>
    <col min="11" max="11" width="18" customWidth="1"/>
    <col min="12" max="12" width="20.109375" customWidth="1"/>
    <col min="13" max="13" width="14.6640625" customWidth="1"/>
    <col min="14" max="14" width="15" customWidth="1"/>
  </cols>
  <sheetData>
    <row r="1" spans="1:16" ht="52.2" x14ac:dyDescent="0.3">
      <c r="A1" s="99" t="s">
        <v>202</v>
      </c>
      <c r="B1" s="99" t="s">
        <v>203</v>
      </c>
      <c r="C1" s="99" t="s">
        <v>204</v>
      </c>
      <c r="D1" s="99" t="s">
        <v>205</v>
      </c>
      <c r="E1" s="100" t="s">
        <v>206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01">
        <v>1</v>
      </c>
      <c r="B2" s="102" t="s">
        <v>0</v>
      </c>
      <c r="C2" s="102" t="s">
        <v>207</v>
      </c>
      <c r="D2" s="102">
        <v>10</v>
      </c>
      <c r="E2" s="102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01">
        <v>2</v>
      </c>
      <c r="B3" s="102" t="s">
        <v>1</v>
      </c>
      <c r="C3" s="102" t="s">
        <v>208</v>
      </c>
      <c r="D3" s="102">
        <v>15</v>
      </c>
      <c r="E3" s="102"/>
      <c r="F3" s="1"/>
      <c r="G3" s="1"/>
      <c r="H3" s="117" t="s">
        <v>209</v>
      </c>
      <c r="I3" s="117"/>
      <c r="J3" s="117"/>
      <c r="K3" s="117"/>
      <c r="L3" s="117"/>
      <c r="M3" s="1"/>
      <c r="N3" s="1"/>
      <c r="O3" s="1"/>
      <c r="P3" s="1"/>
    </row>
    <row r="4" spans="1:16" ht="15.6" thickTop="1" thickBot="1" x14ac:dyDescent="0.35">
      <c r="A4" s="101">
        <v>3</v>
      </c>
      <c r="B4" s="102" t="s">
        <v>2</v>
      </c>
      <c r="C4" s="102" t="s">
        <v>210</v>
      </c>
      <c r="D4" s="102">
        <v>30</v>
      </c>
      <c r="E4" s="102"/>
      <c r="F4" s="1"/>
      <c r="G4" s="1"/>
      <c r="H4" s="103"/>
      <c r="I4" s="104" t="s">
        <v>211</v>
      </c>
      <c r="J4" s="104" t="s">
        <v>212</v>
      </c>
      <c r="K4" s="104" t="s">
        <v>213</v>
      </c>
      <c r="L4" s="104" t="s">
        <v>214</v>
      </c>
      <c r="M4" s="1"/>
      <c r="N4" s="1"/>
      <c r="O4" s="1"/>
      <c r="P4" s="1"/>
    </row>
    <row r="5" spans="1:16" ht="15" thickTop="1" x14ac:dyDescent="0.3">
      <c r="A5" s="101">
        <v>4</v>
      </c>
      <c r="B5" s="102" t="s">
        <v>3</v>
      </c>
      <c r="C5" s="102" t="s">
        <v>215</v>
      </c>
      <c r="D5" s="102">
        <v>95</v>
      </c>
      <c r="E5" s="102"/>
      <c r="F5" s="1"/>
      <c r="G5" s="1"/>
      <c r="H5" s="105">
        <v>90</v>
      </c>
      <c r="I5" s="106">
        <v>25</v>
      </c>
      <c r="J5" s="106">
        <v>30</v>
      </c>
      <c r="K5" s="106">
        <v>33</v>
      </c>
      <c r="L5" s="107">
        <v>37</v>
      </c>
      <c r="M5" s="1"/>
      <c r="N5" s="1"/>
      <c r="O5" s="1"/>
      <c r="P5" s="1"/>
    </row>
    <row r="6" spans="1:16" x14ac:dyDescent="0.3">
      <c r="A6" s="101">
        <v>5</v>
      </c>
      <c r="B6" s="102" t="s">
        <v>4</v>
      </c>
      <c r="C6" s="102" t="s">
        <v>216</v>
      </c>
      <c r="D6" s="102">
        <v>20</v>
      </c>
      <c r="E6" s="102"/>
      <c r="F6" s="1"/>
      <c r="G6" s="1"/>
      <c r="H6" s="108">
        <v>70</v>
      </c>
      <c r="I6" s="2">
        <v>22</v>
      </c>
      <c r="J6" s="2">
        <v>27</v>
      </c>
      <c r="K6" s="2">
        <v>30</v>
      </c>
      <c r="L6" s="109">
        <v>34</v>
      </c>
      <c r="M6" s="1"/>
      <c r="N6" s="1"/>
      <c r="O6" s="1"/>
      <c r="P6" s="1"/>
    </row>
    <row r="7" spans="1:16" x14ac:dyDescent="0.3">
      <c r="A7" s="101">
        <v>6</v>
      </c>
      <c r="B7" s="102" t="s">
        <v>5</v>
      </c>
      <c r="C7" s="102" t="s">
        <v>217</v>
      </c>
      <c r="D7" s="102">
        <v>40</v>
      </c>
      <c r="E7" s="102"/>
      <c r="F7" s="1"/>
      <c r="G7" s="1"/>
      <c r="H7" s="108">
        <v>50</v>
      </c>
      <c r="I7" s="2">
        <v>18</v>
      </c>
      <c r="J7" s="2">
        <v>23</v>
      </c>
      <c r="K7" s="2">
        <v>26</v>
      </c>
      <c r="L7" s="109">
        <v>30</v>
      </c>
      <c r="M7" s="1"/>
      <c r="N7" s="1"/>
      <c r="O7" s="1"/>
      <c r="P7" s="1"/>
    </row>
    <row r="8" spans="1:16" x14ac:dyDescent="0.3">
      <c r="A8" s="101">
        <v>7</v>
      </c>
      <c r="B8" s="102" t="s">
        <v>6</v>
      </c>
      <c r="C8" s="102" t="s">
        <v>210</v>
      </c>
      <c r="D8" s="102">
        <v>60</v>
      </c>
      <c r="E8" s="102"/>
      <c r="F8" s="1"/>
      <c r="G8" s="1"/>
      <c r="H8" s="108">
        <v>30</v>
      </c>
      <c r="I8" s="2">
        <v>12</v>
      </c>
      <c r="J8" s="2">
        <v>17</v>
      </c>
      <c r="K8" s="2">
        <v>20</v>
      </c>
      <c r="L8" s="109">
        <v>24</v>
      </c>
      <c r="M8" s="1"/>
      <c r="N8" s="1"/>
      <c r="O8" s="1"/>
      <c r="P8" s="1"/>
    </row>
    <row r="9" spans="1:16" ht="15" thickBot="1" x14ac:dyDescent="0.35">
      <c r="A9" s="101">
        <v>8</v>
      </c>
      <c r="B9" s="102" t="s">
        <v>218</v>
      </c>
      <c r="C9" s="102" t="s">
        <v>208</v>
      </c>
      <c r="D9" s="102">
        <v>50</v>
      </c>
      <c r="E9" s="102"/>
      <c r="F9" s="1"/>
      <c r="G9" s="1"/>
      <c r="H9" s="110">
        <v>10</v>
      </c>
      <c r="I9" s="111">
        <v>4</v>
      </c>
      <c r="J9" s="111">
        <v>9</v>
      </c>
      <c r="K9" s="111">
        <v>12</v>
      </c>
      <c r="L9" s="112">
        <v>16</v>
      </c>
      <c r="M9" s="1"/>
      <c r="N9" s="1"/>
      <c r="O9" s="1"/>
      <c r="P9" s="1"/>
    </row>
    <row r="10" spans="1:16" x14ac:dyDescent="0.3">
      <c r="A10" s="101">
        <v>9</v>
      </c>
      <c r="B10" s="102" t="s">
        <v>219</v>
      </c>
      <c r="C10" s="102" t="s">
        <v>220</v>
      </c>
      <c r="D10" s="102">
        <v>42</v>
      </c>
      <c r="E10" s="10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01">
        <v>10</v>
      </c>
      <c r="B11" s="102" t="s">
        <v>221</v>
      </c>
      <c r="C11" s="102" t="s">
        <v>222</v>
      </c>
      <c r="D11" s="102">
        <v>12</v>
      </c>
      <c r="E11" s="10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01">
        <v>11</v>
      </c>
      <c r="B12" s="102" t="s">
        <v>223</v>
      </c>
      <c r="C12" s="102" t="s">
        <v>207</v>
      </c>
      <c r="D12" s="102">
        <v>65</v>
      </c>
      <c r="E12" s="102"/>
      <c r="F12" s="1"/>
      <c r="G12" s="1"/>
      <c r="H12" s="1"/>
      <c r="I12" s="1"/>
      <c r="J12" s="1" t="s">
        <v>248</v>
      </c>
      <c r="K12" s="1"/>
      <c r="L12" s="1"/>
      <c r="M12" s="1"/>
      <c r="N12" s="1"/>
      <c r="O12" s="1"/>
      <c r="P12" s="1"/>
    </row>
    <row r="13" spans="1:16" x14ac:dyDescent="0.3">
      <c r="A13" s="101">
        <v>12</v>
      </c>
      <c r="B13" s="102" t="s">
        <v>224</v>
      </c>
      <c r="C13" s="102" t="s">
        <v>225</v>
      </c>
      <c r="D13" s="102">
        <v>20</v>
      </c>
      <c r="E13" s="10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01">
        <v>13</v>
      </c>
      <c r="B14" s="102" t="s">
        <v>226</v>
      </c>
      <c r="C14" s="102" t="s">
        <v>217</v>
      </c>
      <c r="D14" s="102">
        <v>32</v>
      </c>
      <c r="E14" s="10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01">
        <v>14</v>
      </c>
      <c r="B15" s="102" t="s">
        <v>7</v>
      </c>
      <c r="C15" s="102" t="s">
        <v>227</v>
      </c>
      <c r="D15" s="102">
        <v>51</v>
      </c>
      <c r="E15" s="10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H3:L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workbookViewId="0">
      <selection activeCell="F18" sqref="F18"/>
    </sheetView>
  </sheetViews>
  <sheetFormatPr defaultRowHeight="14.4" x14ac:dyDescent="0.3"/>
  <cols>
    <col min="1" max="1" width="22.6640625" customWidth="1"/>
    <col min="2" max="2" width="21.44140625" customWidth="1"/>
    <col min="3" max="3" width="19.5546875" customWidth="1"/>
    <col min="4" max="4" width="21.33203125" customWidth="1"/>
    <col min="5" max="5" width="18.44140625" customWidth="1"/>
    <col min="6" max="6" width="30.44140625" customWidth="1"/>
  </cols>
  <sheetData>
    <row r="1" spans="1:13" ht="15.6" x14ac:dyDescent="0.3">
      <c r="A1" s="1"/>
      <c r="B1" s="1"/>
      <c r="C1" s="113" t="s">
        <v>228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 x14ac:dyDescent="0.35">
      <c r="A2" s="114" t="s">
        <v>34</v>
      </c>
      <c r="B2" s="114" t="s">
        <v>38</v>
      </c>
      <c r="C2" s="114" t="s">
        <v>40</v>
      </c>
      <c r="D2" s="114" t="s">
        <v>229</v>
      </c>
      <c r="E2" s="1"/>
      <c r="F2" s="1" t="s">
        <v>230</v>
      </c>
      <c r="G2" s="1"/>
      <c r="H2" s="1"/>
      <c r="I2" s="1"/>
      <c r="J2" s="1"/>
      <c r="K2" s="1"/>
      <c r="L2" s="1"/>
    </row>
    <row r="3" spans="1:13" x14ac:dyDescent="0.3">
      <c r="A3" s="2">
        <v>1</v>
      </c>
      <c r="B3" s="4">
        <v>41254</v>
      </c>
      <c r="C3" s="4"/>
      <c r="D3" s="2" t="s">
        <v>231</v>
      </c>
      <c r="E3" s="1"/>
      <c r="F3" s="1"/>
      <c r="G3" s="1"/>
      <c r="H3" s="1"/>
      <c r="I3" s="1"/>
      <c r="J3" s="1"/>
      <c r="K3" s="1"/>
      <c r="L3" s="1"/>
    </row>
    <row r="4" spans="1:13" ht="15.6" x14ac:dyDescent="0.3">
      <c r="A4" s="2">
        <v>2</v>
      </c>
      <c r="B4" s="4">
        <v>40909</v>
      </c>
      <c r="C4" s="4"/>
      <c r="D4" s="2" t="s">
        <v>232</v>
      </c>
      <c r="E4" s="1"/>
      <c r="F4" s="1"/>
      <c r="G4" s="115" t="s">
        <v>233</v>
      </c>
      <c r="H4" s="115"/>
      <c r="I4" s="1"/>
      <c r="J4" s="1"/>
      <c r="K4" s="1"/>
      <c r="L4" s="1"/>
    </row>
    <row r="5" spans="1:13" x14ac:dyDescent="0.3">
      <c r="A5" s="2">
        <v>3</v>
      </c>
      <c r="B5" s="4">
        <v>41003</v>
      </c>
      <c r="C5" s="4"/>
      <c r="D5" s="2" t="s">
        <v>234</v>
      </c>
      <c r="E5" s="1"/>
      <c r="F5" s="1"/>
      <c r="G5" s="1"/>
      <c r="H5" s="1"/>
      <c r="I5" s="1"/>
      <c r="J5" s="1"/>
      <c r="K5" s="1"/>
      <c r="L5" s="1"/>
    </row>
    <row r="6" spans="1:13" ht="15.6" x14ac:dyDescent="0.3">
      <c r="A6" s="2">
        <v>4</v>
      </c>
      <c r="B6" s="4">
        <v>41055</v>
      </c>
      <c r="C6" s="4"/>
      <c r="D6" s="2" t="s">
        <v>235</v>
      </c>
      <c r="E6" s="1"/>
      <c r="F6" s="116" t="s">
        <v>236</v>
      </c>
      <c r="G6" s="116" t="s">
        <v>237</v>
      </c>
      <c r="H6" s="116" t="s">
        <v>238</v>
      </c>
      <c r="I6" s="116" t="s">
        <v>239</v>
      </c>
      <c r="J6" s="116" t="s">
        <v>240</v>
      </c>
      <c r="K6" s="116" t="s">
        <v>241</v>
      </c>
      <c r="L6" s="1"/>
    </row>
    <row r="7" spans="1:13" ht="15.6" x14ac:dyDescent="0.3">
      <c r="A7" s="2">
        <v>5</v>
      </c>
      <c r="B7" s="4">
        <v>41018</v>
      </c>
      <c r="C7" s="4"/>
      <c r="D7" s="2" t="s">
        <v>242</v>
      </c>
      <c r="E7" s="1"/>
      <c r="F7" s="116">
        <v>54</v>
      </c>
      <c r="G7" s="2">
        <v>3000</v>
      </c>
      <c r="H7" s="2">
        <v>4000000</v>
      </c>
      <c r="I7" s="2">
        <v>450000</v>
      </c>
      <c r="J7" s="2">
        <v>32000</v>
      </c>
      <c r="K7" s="2">
        <v>1000</v>
      </c>
      <c r="L7" s="1"/>
    </row>
    <row r="8" spans="1:13" ht="15.6" x14ac:dyDescent="0.3">
      <c r="A8" s="2">
        <v>6</v>
      </c>
      <c r="B8" s="4">
        <v>41218</v>
      </c>
      <c r="C8" s="4"/>
      <c r="D8" s="2" t="s">
        <v>243</v>
      </c>
      <c r="E8" s="1"/>
      <c r="F8" s="116">
        <v>36</v>
      </c>
      <c r="G8" s="2">
        <v>6000</v>
      </c>
      <c r="H8" s="2">
        <v>78000</v>
      </c>
      <c r="I8" s="2">
        <v>28600</v>
      </c>
      <c r="J8" s="2">
        <v>42000</v>
      </c>
      <c r="K8" s="2">
        <v>675800</v>
      </c>
      <c r="L8" s="1"/>
    </row>
    <row r="9" spans="1:13" ht="15.6" x14ac:dyDescent="0.3">
      <c r="A9" s="2">
        <v>7</v>
      </c>
      <c r="B9" s="4">
        <v>40972</v>
      </c>
      <c r="C9" s="4"/>
      <c r="D9" s="2" t="s">
        <v>244</v>
      </c>
      <c r="E9" s="1"/>
      <c r="F9" s="116">
        <v>42</v>
      </c>
      <c r="G9" s="2">
        <v>8000</v>
      </c>
      <c r="H9" s="2">
        <v>95000</v>
      </c>
      <c r="I9" s="2">
        <v>342000</v>
      </c>
      <c r="J9" s="2">
        <v>28000</v>
      </c>
      <c r="K9" s="2">
        <v>300000</v>
      </c>
      <c r="L9" s="1"/>
    </row>
    <row r="10" spans="1:13" ht="15.6" x14ac:dyDescent="0.3">
      <c r="A10" s="2">
        <v>8</v>
      </c>
      <c r="B10" s="4">
        <v>41254</v>
      </c>
      <c r="C10" s="4"/>
      <c r="D10" s="2" t="s">
        <v>245</v>
      </c>
      <c r="E10" s="1"/>
      <c r="F10" s="116" t="s">
        <v>246</v>
      </c>
      <c r="G10" s="2">
        <v>9000</v>
      </c>
      <c r="H10" s="2">
        <v>100000</v>
      </c>
      <c r="I10" s="2">
        <v>5500</v>
      </c>
      <c r="J10" s="2">
        <v>6500</v>
      </c>
      <c r="K10" s="2">
        <v>7000</v>
      </c>
      <c r="L10" s="1"/>
    </row>
    <row r="11" spans="1:13" x14ac:dyDescent="0.3">
      <c r="A11" s="2">
        <v>9</v>
      </c>
      <c r="B11" s="4">
        <v>40909</v>
      </c>
      <c r="C11" s="4"/>
      <c r="D11" s="2" t="s">
        <v>247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K12" s="1"/>
    </row>
    <row r="13" spans="1:13" x14ac:dyDescent="0.3">
      <c r="K13" s="1"/>
    </row>
    <row r="14" spans="1:13" x14ac:dyDescent="0.3">
      <c r="K14" s="1"/>
    </row>
    <row r="15" spans="1:13" x14ac:dyDescent="0.3">
      <c r="K15" s="1"/>
    </row>
    <row r="16" spans="1:13" x14ac:dyDescent="0.3">
      <c r="K16" s="1"/>
    </row>
    <row r="17" spans="11:11" x14ac:dyDescent="0.3">
      <c r="K17" s="1"/>
    </row>
    <row r="18" spans="11:11" x14ac:dyDescent="0.3">
      <c r="K18" s="1"/>
    </row>
    <row r="19" spans="11:11" x14ac:dyDescent="0.3">
      <c r="K19" s="1"/>
    </row>
    <row r="20" spans="11:11" x14ac:dyDescent="0.3">
      <c r="K20" s="1"/>
    </row>
    <row r="21" spans="11:11" x14ac:dyDescent="0.3">
      <c r="K21" s="1"/>
    </row>
    <row r="22" spans="11:11" x14ac:dyDescent="0.3">
      <c r="K22" s="1"/>
    </row>
    <row r="23" spans="11:11" x14ac:dyDescent="0.3">
      <c r="K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opLeftCell="B1" workbookViewId="0">
      <selection activeCell="B14" sqref="B14"/>
    </sheetView>
  </sheetViews>
  <sheetFormatPr defaultRowHeight="14.4" x14ac:dyDescent="0.3"/>
  <cols>
    <col min="1" max="1" width="17.88671875" customWidth="1"/>
    <col min="2" max="2" width="19" customWidth="1"/>
    <col min="3" max="3" width="25.88671875" customWidth="1"/>
    <col min="4" max="4" width="18.88671875" customWidth="1"/>
    <col min="5" max="5" width="15.33203125" customWidth="1"/>
    <col min="6" max="6" width="14.88671875" customWidth="1"/>
    <col min="7" max="7" width="13.44140625" customWidth="1"/>
    <col min="8" max="8" width="12.88671875" customWidth="1"/>
    <col min="9" max="9" width="20.88671875" customWidth="1"/>
    <col min="10" max="10" width="11.44140625" customWidth="1"/>
    <col min="11" max="11" width="13.44140625" customWidth="1"/>
  </cols>
  <sheetData>
    <row r="1" spans="1:11" x14ac:dyDescent="0.3">
      <c r="A1" s="118" t="s">
        <v>8</v>
      </c>
      <c r="B1" s="119"/>
      <c r="C1" s="119"/>
      <c r="D1" s="119"/>
      <c r="E1" s="119"/>
      <c r="F1" s="119"/>
      <c r="G1" s="119"/>
      <c r="H1" s="119"/>
      <c r="I1" s="120"/>
      <c r="J1" s="1"/>
      <c r="K1" s="1"/>
    </row>
    <row r="2" spans="1:11" x14ac:dyDescent="0.3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1"/>
    </row>
    <row r="3" spans="1:11" x14ac:dyDescent="0.3">
      <c r="A3" s="3">
        <v>36892</v>
      </c>
      <c r="B3" s="6" t="s">
        <v>19</v>
      </c>
      <c r="C3" s="6" t="s">
        <v>20</v>
      </c>
      <c r="D3" s="6" t="s">
        <v>21</v>
      </c>
      <c r="E3" s="6" t="s">
        <v>22</v>
      </c>
      <c r="F3" s="6">
        <v>1</v>
      </c>
      <c r="G3" s="6">
        <v>100</v>
      </c>
      <c r="H3" s="7">
        <v>0.02</v>
      </c>
      <c r="I3" s="8">
        <v>0</v>
      </c>
      <c r="J3" s="9">
        <v>98</v>
      </c>
      <c r="K3" s="1"/>
    </row>
    <row r="4" spans="1:11" x14ac:dyDescent="0.3">
      <c r="A4" s="3">
        <v>36913</v>
      </c>
      <c r="B4" s="6" t="s">
        <v>23</v>
      </c>
      <c r="C4" s="6" t="s">
        <v>24</v>
      </c>
      <c r="D4" s="6" t="s">
        <v>25</v>
      </c>
      <c r="E4" s="6" t="s">
        <v>22</v>
      </c>
      <c r="F4" s="6">
        <v>2</v>
      </c>
      <c r="G4" s="6">
        <v>100</v>
      </c>
      <c r="H4" s="7">
        <v>0.02</v>
      </c>
      <c r="I4" s="8">
        <v>0</v>
      </c>
      <c r="J4" s="9">
        <v>196</v>
      </c>
      <c r="K4" s="1"/>
    </row>
    <row r="5" spans="1:11" x14ac:dyDescent="0.3">
      <c r="A5" s="3">
        <v>36948</v>
      </c>
      <c r="B5" s="6" t="s">
        <v>26</v>
      </c>
      <c r="C5" s="6" t="s">
        <v>20</v>
      </c>
      <c r="D5" s="6" t="s">
        <v>21</v>
      </c>
      <c r="E5" s="6" t="s">
        <v>22</v>
      </c>
      <c r="F5" s="2">
        <v>5</v>
      </c>
      <c r="G5" s="6">
        <v>100</v>
      </c>
      <c r="H5" s="7">
        <v>0.02</v>
      </c>
      <c r="I5" s="8">
        <v>7.0000000000000007E-2</v>
      </c>
      <c r="J5" s="9">
        <v>455</v>
      </c>
      <c r="K5" s="1"/>
    </row>
    <row r="6" spans="1:11" x14ac:dyDescent="0.3">
      <c r="A6" s="3">
        <v>36911</v>
      </c>
      <c r="B6" s="6" t="s">
        <v>27</v>
      </c>
      <c r="C6" s="6" t="s">
        <v>20</v>
      </c>
      <c r="D6" s="6" t="s">
        <v>21</v>
      </c>
      <c r="E6" s="6" t="s">
        <v>28</v>
      </c>
      <c r="F6" s="2">
        <v>7</v>
      </c>
      <c r="G6" s="6">
        <v>250</v>
      </c>
      <c r="H6" s="7">
        <v>0.05</v>
      </c>
      <c r="I6" s="8">
        <v>7.0000000000000007E-2</v>
      </c>
      <c r="J6" s="9">
        <v>1540</v>
      </c>
      <c r="K6" s="1"/>
    </row>
    <row r="7" spans="1:11" x14ac:dyDescent="0.3">
      <c r="A7" s="3">
        <v>36964</v>
      </c>
      <c r="B7" s="6" t="s">
        <v>29</v>
      </c>
      <c r="C7" s="6" t="s">
        <v>24</v>
      </c>
      <c r="D7" s="6" t="s">
        <v>25</v>
      </c>
      <c r="E7" s="6" t="s">
        <v>28</v>
      </c>
      <c r="F7" s="6">
        <v>12</v>
      </c>
      <c r="G7" s="6">
        <v>250</v>
      </c>
      <c r="H7" s="7">
        <v>7.0000000000000007E-2</v>
      </c>
      <c r="I7" s="8">
        <v>0.05</v>
      </c>
      <c r="J7" s="9">
        <v>2640</v>
      </c>
      <c r="K7" s="1"/>
    </row>
    <row r="8" spans="1:11" x14ac:dyDescent="0.3">
      <c r="A8" s="3">
        <v>36965</v>
      </c>
      <c r="B8" s="10" t="s">
        <v>30</v>
      </c>
      <c r="C8" s="10" t="s">
        <v>24</v>
      </c>
      <c r="D8" s="6" t="s">
        <v>21</v>
      </c>
      <c r="E8" s="10" t="s">
        <v>31</v>
      </c>
      <c r="F8" s="6">
        <v>11</v>
      </c>
      <c r="G8" s="10">
        <v>200</v>
      </c>
      <c r="H8" s="7">
        <v>0.06</v>
      </c>
      <c r="I8" s="8">
        <v>0.05</v>
      </c>
      <c r="J8" s="9">
        <v>1958</v>
      </c>
      <c r="K8" s="1"/>
    </row>
    <row r="9" spans="1:11" x14ac:dyDescent="0.3">
      <c r="A9" s="121" t="s">
        <v>32</v>
      </c>
      <c r="B9" s="121"/>
      <c r="C9" s="121"/>
      <c r="D9" s="121"/>
      <c r="E9" s="121"/>
      <c r="F9" s="121"/>
      <c r="G9" s="121"/>
      <c r="H9" s="121"/>
      <c r="I9" s="10"/>
      <c r="J9" s="10">
        <v>6887</v>
      </c>
      <c r="K9" s="1"/>
    </row>
    <row r="11" spans="1:11" x14ac:dyDescent="0.3">
      <c r="A11" s="11" t="s">
        <v>33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</row>
  </sheetData>
  <mergeCells count="2">
    <mergeCell ref="A1:I1"/>
    <mergeCell ref="A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workbookViewId="0">
      <selection activeCell="B34" sqref="B34"/>
    </sheetView>
  </sheetViews>
  <sheetFormatPr defaultRowHeight="14.4" x14ac:dyDescent="0.3"/>
  <cols>
    <col min="1" max="1" width="17.6640625" customWidth="1"/>
    <col min="2" max="2" width="18.5546875" customWidth="1"/>
    <col min="3" max="3" width="17.88671875" customWidth="1"/>
    <col min="4" max="4" width="38" customWidth="1"/>
    <col min="5" max="5" width="28" customWidth="1"/>
    <col min="6" max="6" width="11.88671875" customWidth="1"/>
    <col min="7" max="7" width="16" customWidth="1"/>
  </cols>
  <sheetData>
    <row r="1" spans="1:10" x14ac:dyDescent="0.3">
      <c r="A1" s="18" t="s">
        <v>34</v>
      </c>
      <c r="B1" s="18" t="s">
        <v>35</v>
      </c>
      <c r="C1" s="18" t="s">
        <v>36</v>
      </c>
      <c r="D1" s="18" t="s">
        <v>37</v>
      </c>
      <c r="E1" s="18" t="s">
        <v>38</v>
      </c>
      <c r="F1" s="18" t="s">
        <v>39</v>
      </c>
      <c r="G1" s="18" t="s">
        <v>40</v>
      </c>
    </row>
    <row r="2" spans="1:10" x14ac:dyDescent="0.3">
      <c r="A2" s="13">
        <v>1</v>
      </c>
      <c r="B2" s="14" t="s">
        <v>41</v>
      </c>
      <c r="C2" s="15">
        <v>204</v>
      </c>
      <c r="D2" s="16"/>
      <c r="E2" s="16"/>
      <c r="F2" s="17"/>
      <c r="G2" s="17"/>
    </row>
    <row r="3" spans="1:10" x14ac:dyDescent="0.3">
      <c r="A3" s="13">
        <v>2</v>
      </c>
      <c r="B3" s="14" t="s">
        <v>42</v>
      </c>
      <c r="C3" s="15">
        <v>205</v>
      </c>
      <c r="D3" s="16"/>
      <c r="E3" s="16"/>
      <c r="F3" s="17"/>
      <c r="G3" s="17"/>
    </row>
    <row r="4" spans="1:10" x14ac:dyDescent="0.3">
      <c r="A4" s="13">
        <v>3</v>
      </c>
      <c r="B4" s="14" t="s">
        <v>43</v>
      </c>
      <c r="C4" s="15">
        <v>104</v>
      </c>
      <c r="D4" s="16"/>
      <c r="E4" s="17"/>
      <c r="F4" s="17"/>
      <c r="G4" s="17"/>
    </row>
    <row r="5" spans="1:10" x14ac:dyDescent="0.3">
      <c r="A5" s="13">
        <v>4</v>
      </c>
      <c r="B5" s="14" t="s">
        <v>44</v>
      </c>
      <c r="C5" s="15">
        <v>103</v>
      </c>
      <c r="D5" s="16"/>
      <c r="E5" s="17"/>
      <c r="F5" s="17"/>
      <c r="G5" s="17"/>
    </row>
    <row r="6" spans="1:10" x14ac:dyDescent="0.3">
      <c r="A6" s="13">
        <v>5</v>
      </c>
      <c r="B6" s="14" t="s">
        <v>45</v>
      </c>
      <c r="C6" s="15">
        <v>101</v>
      </c>
      <c r="D6" s="16"/>
      <c r="E6" s="16"/>
      <c r="F6" s="17"/>
      <c r="G6" s="17"/>
    </row>
    <row r="7" spans="1:10" x14ac:dyDescent="0.3">
      <c r="A7" s="13">
        <v>6</v>
      </c>
      <c r="B7" s="14" t="s">
        <v>46</v>
      </c>
      <c r="C7" s="15">
        <v>102</v>
      </c>
      <c r="D7" s="16"/>
      <c r="E7" s="17"/>
      <c r="F7" s="17"/>
      <c r="G7" s="17"/>
    </row>
    <row r="8" spans="1:10" x14ac:dyDescent="0.3">
      <c r="A8" s="13">
        <v>7</v>
      </c>
      <c r="B8" s="14" t="s">
        <v>47</v>
      </c>
      <c r="C8" s="15">
        <v>202</v>
      </c>
      <c r="D8" s="16"/>
      <c r="E8" s="17"/>
      <c r="F8" s="17"/>
      <c r="G8" s="17"/>
    </row>
    <row r="9" spans="1:10" x14ac:dyDescent="0.3">
      <c r="A9" s="13">
        <v>8</v>
      </c>
      <c r="B9" s="14" t="s">
        <v>48</v>
      </c>
      <c r="C9" s="15">
        <v>203</v>
      </c>
      <c r="D9" s="16"/>
      <c r="E9" s="17"/>
      <c r="F9" s="17"/>
      <c r="G9" s="17"/>
    </row>
    <row r="10" spans="1:10" x14ac:dyDescent="0.3">
      <c r="A10" s="13">
        <v>9</v>
      </c>
      <c r="B10" s="14" t="s">
        <v>49</v>
      </c>
      <c r="C10" s="15">
        <v>206</v>
      </c>
      <c r="D10" s="16"/>
      <c r="E10" s="17"/>
      <c r="F10" s="17"/>
      <c r="G10" s="17"/>
    </row>
    <row r="12" spans="1:10" x14ac:dyDescent="0.3">
      <c r="B12" t="s">
        <v>50</v>
      </c>
    </row>
    <row r="13" spans="1:10" ht="21" x14ac:dyDescent="0.4">
      <c r="B13" t="s">
        <v>52</v>
      </c>
      <c r="F13" s="92"/>
      <c r="G13" s="92"/>
      <c r="H13" s="92"/>
      <c r="I13" s="1"/>
      <c r="J13" s="1"/>
    </row>
    <row r="14" spans="1:10" ht="21" x14ac:dyDescent="0.4">
      <c r="B14" t="s">
        <v>51</v>
      </c>
      <c r="F14" s="92"/>
      <c r="G14" s="92"/>
      <c r="H14" s="92"/>
      <c r="I14" s="1"/>
      <c r="J14" s="1"/>
    </row>
    <row r="15" spans="1:10" ht="21" x14ac:dyDescent="0.4">
      <c r="B15" t="s">
        <v>53</v>
      </c>
      <c r="F15" s="92"/>
      <c r="G15" s="92"/>
      <c r="H15" s="92"/>
      <c r="I15" s="1"/>
      <c r="J15" s="1"/>
    </row>
    <row r="17" spans="2:19" ht="18" x14ac:dyDescent="0.35">
      <c r="B17" s="24" t="s">
        <v>57</v>
      </c>
      <c r="C17" s="24"/>
      <c r="D17" s="24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2:19" ht="15.6" x14ac:dyDescent="0.3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2:19" ht="15.6" x14ac:dyDescent="0.3">
      <c r="B19" s="21" t="s">
        <v>54</v>
      </c>
      <c r="C19" s="22" t="s">
        <v>55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2:19" ht="15.6" x14ac:dyDescent="0.3">
      <c r="B20" s="25">
        <v>0.3</v>
      </c>
      <c r="C20" s="26">
        <v>5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2:19" ht="15.6" x14ac:dyDescent="0.3">
      <c r="B21" s="25">
        <v>0.4</v>
      </c>
      <c r="C21" s="26">
        <v>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2:19" ht="15.6" x14ac:dyDescent="0.3">
      <c r="B22" s="25">
        <v>0.6</v>
      </c>
      <c r="C22" s="26">
        <v>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2:19" ht="15.6" x14ac:dyDescent="0.3">
      <c r="B23" s="25">
        <v>0.7</v>
      </c>
      <c r="C23" s="26">
        <v>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2:19" ht="15.6" x14ac:dyDescent="0.3">
      <c r="B24" s="25">
        <v>0.9</v>
      </c>
      <c r="C24" s="26">
        <v>9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2:19" ht="15.6" x14ac:dyDescent="0.3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2:19" ht="21" x14ac:dyDescent="0.4">
      <c r="B26" s="23" t="s">
        <v>56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0"/>
      <c r="P26" s="20"/>
      <c r="Q26" s="20"/>
      <c r="R26" s="20"/>
      <c r="S2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14" workbookViewId="0">
      <selection activeCell="D48" sqref="D48"/>
    </sheetView>
  </sheetViews>
  <sheetFormatPr defaultRowHeight="14.4" x14ac:dyDescent="0.3"/>
  <cols>
    <col min="1" max="1" width="16.88671875" customWidth="1"/>
    <col min="3" max="3" width="18.109375" customWidth="1"/>
    <col min="4" max="4" width="25.44140625" customWidth="1"/>
    <col min="5" max="5" width="16.6640625" customWidth="1"/>
    <col min="6" max="7" width="18.88671875" customWidth="1"/>
    <col min="8" max="8" width="19.5546875" customWidth="1"/>
  </cols>
  <sheetData>
    <row r="1" spans="1:13" ht="15.6" x14ac:dyDescent="0.3">
      <c r="A1" s="122" t="s">
        <v>58</v>
      </c>
      <c r="B1" s="122"/>
      <c r="C1" s="122"/>
      <c r="D1" s="122"/>
      <c r="E1" s="122"/>
      <c r="F1" s="122"/>
      <c r="G1" s="122"/>
      <c r="H1" s="122"/>
    </row>
    <row r="2" spans="1:13" ht="16.8" x14ac:dyDescent="0.3">
      <c r="A2" s="27" t="s">
        <v>59</v>
      </c>
      <c r="B2" s="28" t="s">
        <v>60</v>
      </c>
      <c r="C2" s="28" t="s">
        <v>61</v>
      </c>
      <c r="D2" s="28" t="s">
        <v>62</v>
      </c>
      <c r="E2" s="28" t="s">
        <v>63</v>
      </c>
      <c r="F2" s="28" t="s">
        <v>64</v>
      </c>
      <c r="G2" s="28" t="s">
        <v>40</v>
      </c>
    </row>
    <row r="3" spans="1:13" ht="16.8" x14ac:dyDescent="0.3">
      <c r="A3" s="29" t="s">
        <v>7</v>
      </c>
      <c r="B3" s="30">
        <v>1</v>
      </c>
      <c r="C3" s="31">
        <v>40911</v>
      </c>
      <c r="D3" s="30" t="s">
        <v>65</v>
      </c>
      <c r="E3" s="30" t="s">
        <v>66</v>
      </c>
      <c r="F3" s="30">
        <v>2</v>
      </c>
      <c r="G3" s="30">
        <v>1100000</v>
      </c>
    </row>
    <row r="4" spans="1:13" ht="16.8" x14ac:dyDescent="0.3">
      <c r="A4" s="29" t="s">
        <v>7</v>
      </c>
      <c r="B4" s="30">
        <v>2</v>
      </c>
      <c r="C4" s="31">
        <v>40914</v>
      </c>
      <c r="D4" s="30" t="s">
        <v>65</v>
      </c>
      <c r="E4" s="30" t="s">
        <v>66</v>
      </c>
      <c r="F4" s="30">
        <v>1</v>
      </c>
      <c r="G4" s="30">
        <v>1100000</v>
      </c>
    </row>
    <row r="5" spans="1:13" ht="16.8" x14ac:dyDescent="0.3">
      <c r="A5" s="29" t="s">
        <v>22</v>
      </c>
      <c r="B5" s="30">
        <v>1</v>
      </c>
      <c r="C5" s="31">
        <v>40914</v>
      </c>
      <c r="D5" s="30" t="s">
        <v>65</v>
      </c>
      <c r="E5" s="30" t="s">
        <v>66</v>
      </c>
      <c r="F5" s="30">
        <v>100</v>
      </c>
      <c r="G5" s="30">
        <v>1150000</v>
      </c>
    </row>
    <row r="6" spans="1:13" ht="16.8" x14ac:dyDescent="0.3">
      <c r="A6" s="29" t="s">
        <v>22</v>
      </c>
      <c r="B6" s="30">
        <v>2</v>
      </c>
      <c r="C6" s="31">
        <v>40914</v>
      </c>
      <c r="D6" s="30" t="s">
        <v>67</v>
      </c>
      <c r="E6" s="30" t="s">
        <v>68</v>
      </c>
      <c r="F6" s="30">
        <v>4</v>
      </c>
      <c r="G6" s="30">
        <v>130000</v>
      </c>
    </row>
    <row r="7" spans="1:13" ht="16.8" x14ac:dyDescent="0.3">
      <c r="A7" s="29" t="s">
        <v>22</v>
      </c>
      <c r="B7" s="30">
        <v>3</v>
      </c>
      <c r="C7" s="31">
        <v>40914</v>
      </c>
      <c r="D7" s="30" t="s">
        <v>67</v>
      </c>
      <c r="E7" s="30" t="s">
        <v>68</v>
      </c>
      <c r="F7" s="30">
        <v>2</v>
      </c>
      <c r="G7" s="30">
        <v>132000</v>
      </c>
    </row>
    <row r="8" spans="1:13" ht="16.8" x14ac:dyDescent="0.3">
      <c r="A8" s="29" t="s">
        <v>7</v>
      </c>
      <c r="B8" s="30">
        <v>4</v>
      </c>
      <c r="C8" s="31">
        <v>41009</v>
      </c>
      <c r="D8" s="30" t="s">
        <v>65</v>
      </c>
      <c r="E8" s="30" t="s">
        <v>66</v>
      </c>
      <c r="F8" s="30">
        <v>2</v>
      </c>
      <c r="G8" s="30">
        <v>500000</v>
      </c>
    </row>
    <row r="9" spans="1:13" ht="16.8" x14ac:dyDescent="0.3">
      <c r="A9" s="29" t="s">
        <v>7</v>
      </c>
      <c r="B9" s="30">
        <v>5</v>
      </c>
      <c r="C9" s="31">
        <v>41009</v>
      </c>
      <c r="D9" s="30" t="s">
        <v>65</v>
      </c>
      <c r="E9" s="30" t="s">
        <v>66</v>
      </c>
      <c r="F9" s="30">
        <v>3</v>
      </c>
      <c r="G9" s="30">
        <v>500000</v>
      </c>
    </row>
    <row r="10" spans="1:13" ht="16.8" x14ac:dyDescent="0.3">
      <c r="A10" s="29" t="s">
        <v>22</v>
      </c>
      <c r="B10" s="30">
        <v>5</v>
      </c>
      <c r="C10" s="31">
        <v>41009</v>
      </c>
      <c r="D10" s="30" t="s">
        <v>65</v>
      </c>
      <c r="E10" s="30" t="s">
        <v>66</v>
      </c>
      <c r="F10" s="30">
        <v>2</v>
      </c>
      <c r="G10" s="30">
        <v>1750000</v>
      </c>
    </row>
    <row r="11" spans="1:13" ht="16.8" x14ac:dyDescent="0.3">
      <c r="A11" s="29" t="s">
        <v>22</v>
      </c>
      <c r="B11" s="30">
        <v>6</v>
      </c>
      <c r="C11" s="31">
        <v>41009</v>
      </c>
      <c r="D11" s="30" t="s">
        <v>65</v>
      </c>
      <c r="E11" s="30" t="s">
        <v>66</v>
      </c>
      <c r="F11" s="30">
        <v>5</v>
      </c>
      <c r="G11" s="30">
        <v>500000</v>
      </c>
    </row>
    <row r="12" spans="1:13" ht="16.8" x14ac:dyDescent="0.3">
      <c r="A12" s="29" t="s">
        <v>7</v>
      </c>
      <c r="B12" s="30">
        <v>7</v>
      </c>
      <c r="C12" s="31">
        <v>41049</v>
      </c>
      <c r="D12" s="30" t="s">
        <v>69</v>
      </c>
      <c r="E12" s="30" t="s">
        <v>70</v>
      </c>
      <c r="F12" s="30">
        <v>10</v>
      </c>
      <c r="G12" s="30">
        <v>1800000</v>
      </c>
    </row>
    <row r="13" spans="1:13" ht="16.8" x14ac:dyDescent="0.3">
      <c r="A13" s="29" t="s">
        <v>7</v>
      </c>
      <c r="B13" s="30">
        <v>6</v>
      </c>
      <c r="C13" s="31">
        <v>41049</v>
      </c>
      <c r="D13" s="30" t="s">
        <v>69</v>
      </c>
      <c r="E13" s="30" t="s">
        <v>70</v>
      </c>
      <c r="F13" s="30">
        <v>10</v>
      </c>
      <c r="G13" s="30">
        <v>1800000</v>
      </c>
    </row>
    <row r="14" spans="1:13" ht="16.8" x14ac:dyDescent="0.3">
      <c r="A14" s="29" t="s">
        <v>22</v>
      </c>
      <c r="B14" s="30">
        <v>7</v>
      </c>
      <c r="C14" s="31">
        <v>41049</v>
      </c>
      <c r="D14" s="30" t="s">
        <v>69</v>
      </c>
      <c r="E14" s="30" t="s">
        <v>70</v>
      </c>
      <c r="F14" s="30">
        <v>4</v>
      </c>
      <c r="G14" s="30">
        <v>1790000</v>
      </c>
    </row>
    <row r="15" spans="1:13" ht="21" x14ac:dyDescent="0.4">
      <c r="A15" s="29" t="s">
        <v>22</v>
      </c>
      <c r="B15" s="30">
        <v>8</v>
      </c>
      <c r="C15" s="31">
        <v>41049</v>
      </c>
      <c r="D15" s="30" t="s">
        <v>71</v>
      </c>
      <c r="E15" s="30" t="s">
        <v>70</v>
      </c>
      <c r="F15" s="30">
        <v>1</v>
      </c>
      <c r="G15" s="30">
        <v>1400000</v>
      </c>
      <c r="I15" s="92"/>
      <c r="J15" s="92"/>
      <c r="K15" s="92"/>
      <c r="L15" s="1"/>
      <c r="M15" s="1"/>
    </row>
    <row r="16" spans="1:13" ht="21" x14ac:dyDescent="0.4">
      <c r="A16" s="29" t="s">
        <v>22</v>
      </c>
      <c r="B16" s="30">
        <v>9</v>
      </c>
      <c r="C16" s="31">
        <v>40942</v>
      </c>
      <c r="D16" s="30" t="s">
        <v>71</v>
      </c>
      <c r="E16" s="30" t="s">
        <v>70</v>
      </c>
      <c r="F16" s="30">
        <v>2</v>
      </c>
      <c r="G16" s="30">
        <v>1400000</v>
      </c>
      <c r="I16" s="92"/>
      <c r="J16" s="92"/>
      <c r="K16" s="92"/>
      <c r="L16" s="1"/>
      <c r="M16" s="1"/>
    </row>
    <row r="17" spans="1:13" ht="21" x14ac:dyDescent="0.4">
      <c r="A17" s="29" t="s">
        <v>7</v>
      </c>
      <c r="B17" s="30">
        <v>10</v>
      </c>
      <c r="C17" s="31">
        <v>40942</v>
      </c>
      <c r="D17" s="30" t="s">
        <v>67</v>
      </c>
      <c r="E17" s="30" t="s">
        <v>68</v>
      </c>
      <c r="F17" s="30">
        <v>2</v>
      </c>
      <c r="G17" s="30">
        <v>140000</v>
      </c>
      <c r="I17" s="92"/>
      <c r="J17" s="92"/>
      <c r="K17" s="92"/>
      <c r="L17" s="1"/>
      <c r="M17" s="1"/>
    </row>
    <row r="18" spans="1:13" ht="16.8" x14ac:dyDescent="0.3">
      <c r="A18" s="29" t="s">
        <v>7</v>
      </c>
      <c r="B18" s="30">
        <v>9</v>
      </c>
      <c r="C18" s="31">
        <v>40942</v>
      </c>
      <c r="D18" s="30" t="s">
        <v>67</v>
      </c>
      <c r="E18" s="30" t="s">
        <v>68</v>
      </c>
      <c r="F18" s="30">
        <v>1</v>
      </c>
      <c r="G18" s="30">
        <v>140000</v>
      </c>
    </row>
    <row r="19" spans="1:13" ht="16.8" x14ac:dyDescent="0.3">
      <c r="A19" s="29" t="s">
        <v>7</v>
      </c>
      <c r="B19" s="30">
        <v>11</v>
      </c>
      <c r="C19" s="31">
        <v>40942</v>
      </c>
      <c r="D19" s="30" t="s">
        <v>67</v>
      </c>
      <c r="E19" s="30" t="s">
        <v>68</v>
      </c>
      <c r="F19" s="30">
        <v>1</v>
      </c>
      <c r="G19" s="30">
        <v>140000</v>
      </c>
    </row>
    <row r="20" spans="1:13" ht="16.8" x14ac:dyDescent="0.3">
      <c r="A20" s="29" t="s">
        <v>7</v>
      </c>
      <c r="B20" s="30">
        <v>12</v>
      </c>
      <c r="C20" s="31">
        <v>40942</v>
      </c>
      <c r="D20" s="30" t="s">
        <v>65</v>
      </c>
      <c r="E20" s="30" t="s">
        <v>66</v>
      </c>
      <c r="F20" s="30">
        <v>3</v>
      </c>
      <c r="G20" s="30">
        <v>1600000</v>
      </c>
    </row>
    <row r="21" spans="1:13" ht="15.6" x14ac:dyDescent="0.3">
      <c r="A21" s="32"/>
      <c r="B21" s="32"/>
      <c r="C21" s="32"/>
      <c r="D21" s="32"/>
      <c r="E21" s="32"/>
      <c r="F21" s="32"/>
      <c r="G21" s="32"/>
      <c r="H21" s="32"/>
    </row>
    <row r="22" spans="1:13" ht="15.6" x14ac:dyDescent="0.3">
      <c r="A22" s="32"/>
      <c r="B22" s="33"/>
      <c r="C22" s="32"/>
      <c r="D22" s="32"/>
      <c r="E22" s="32"/>
      <c r="F22" s="32"/>
      <c r="G22" s="32"/>
      <c r="H22" s="32"/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7"/>
  <sheetViews>
    <sheetView topLeftCell="B1" workbookViewId="0">
      <selection activeCell="G33" sqref="G33"/>
    </sheetView>
  </sheetViews>
  <sheetFormatPr defaultRowHeight="14.4" x14ac:dyDescent="0.3"/>
  <cols>
    <col min="2" max="2" width="14.44140625" customWidth="1"/>
    <col min="3" max="3" width="14" customWidth="1"/>
    <col min="4" max="4" width="12" customWidth="1"/>
    <col min="5" max="5" width="11" customWidth="1"/>
    <col min="6" max="6" width="16.5546875" customWidth="1"/>
    <col min="7" max="7" width="14.6640625" customWidth="1"/>
    <col min="11" max="11" width="14" customWidth="1"/>
    <col min="12" max="12" width="14.5546875" customWidth="1"/>
    <col min="15" max="15" width="14.109375" customWidth="1"/>
    <col min="16" max="16" width="17" customWidth="1"/>
    <col min="20" max="20" width="15.5546875" customWidth="1"/>
    <col min="23" max="24" width="17.88671875" customWidth="1"/>
  </cols>
  <sheetData>
    <row r="1" spans="1:24" x14ac:dyDescent="0.3">
      <c r="C1" t="s">
        <v>84</v>
      </c>
      <c r="K1" t="s">
        <v>85</v>
      </c>
    </row>
    <row r="2" spans="1:24" x14ac:dyDescent="0.3">
      <c r="A2" s="34" t="s">
        <v>34</v>
      </c>
      <c r="B2" s="34" t="s">
        <v>72</v>
      </c>
      <c r="C2" s="34" t="s">
        <v>73</v>
      </c>
      <c r="D2" s="34" t="s">
        <v>74</v>
      </c>
      <c r="E2" s="34" t="s">
        <v>75</v>
      </c>
      <c r="F2" s="34" t="s">
        <v>15</v>
      </c>
      <c r="G2" s="34" t="s">
        <v>18</v>
      </c>
      <c r="J2" s="37" t="s">
        <v>34</v>
      </c>
      <c r="K2" s="37" t="s">
        <v>72</v>
      </c>
      <c r="L2" s="37" t="s">
        <v>73</v>
      </c>
      <c r="M2" s="37" t="s">
        <v>74</v>
      </c>
      <c r="N2" s="37" t="s">
        <v>75</v>
      </c>
      <c r="O2" s="37" t="s">
        <v>15</v>
      </c>
      <c r="P2" s="37" t="s">
        <v>18</v>
      </c>
      <c r="S2" t="s">
        <v>86</v>
      </c>
    </row>
    <row r="3" spans="1:24" x14ac:dyDescent="0.3">
      <c r="A3" s="35">
        <v>1</v>
      </c>
      <c r="B3" s="6" t="s">
        <v>76</v>
      </c>
      <c r="C3" s="3">
        <v>41564</v>
      </c>
      <c r="D3" s="6" t="s">
        <v>77</v>
      </c>
      <c r="E3" s="6">
        <v>120</v>
      </c>
      <c r="F3" s="36">
        <v>400000</v>
      </c>
      <c r="G3" s="36">
        <v>48000000</v>
      </c>
      <c r="J3" s="38">
        <v>1</v>
      </c>
      <c r="K3" s="2" t="s">
        <v>76</v>
      </c>
      <c r="L3" s="4">
        <v>41564</v>
      </c>
      <c r="M3" s="2" t="s">
        <v>77</v>
      </c>
      <c r="N3" s="2">
        <v>120</v>
      </c>
      <c r="O3" s="39">
        <v>400000</v>
      </c>
      <c r="P3" s="39">
        <v>48000000</v>
      </c>
      <c r="R3" s="37" t="s">
        <v>34</v>
      </c>
      <c r="S3" s="37" t="s">
        <v>72</v>
      </c>
      <c r="T3" s="37" t="s">
        <v>73</v>
      </c>
      <c r="U3" s="37" t="s">
        <v>74</v>
      </c>
      <c r="V3" s="37" t="s">
        <v>75</v>
      </c>
      <c r="W3" s="37" t="s">
        <v>15</v>
      </c>
      <c r="X3" s="37" t="s">
        <v>18</v>
      </c>
    </row>
    <row r="4" spans="1:24" x14ac:dyDescent="0.3">
      <c r="A4" s="35">
        <v>2</v>
      </c>
      <c r="B4" s="6" t="s">
        <v>78</v>
      </c>
      <c r="C4" s="3">
        <v>41565</v>
      </c>
      <c r="D4" s="6" t="s">
        <v>79</v>
      </c>
      <c r="E4" s="6">
        <v>25</v>
      </c>
      <c r="F4" s="36">
        <v>5000000</v>
      </c>
      <c r="G4" s="36">
        <v>125000000</v>
      </c>
      <c r="J4" s="38">
        <v>2</v>
      </c>
      <c r="K4" s="2" t="s">
        <v>78</v>
      </c>
      <c r="L4" s="4">
        <v>41565</v>
      </c>
      <c r="M4" s="2" t="s">
        <v>79</v>
      </c>
      <c r="N4" s="2">
        <v>25</v>
      </c>
      <c r="O4" s="39">
        <v>5000000</v>
      </c>
      <c r="P4" s="39">
        <v>125000000</v>
      </c>
      <c r="R4" s="38">
        <v>1</v>
      </c>
      <c r="S4" s="2" t="s">
        <v>78</v>
      </c>
      <c r="T4" s="4">
        <v>41598</v>
      </c>
      <c r="U4" s="2" t="s">
        <v>79</v>
      </c>
      <c r="V4" s="2">
        <v>60</v>
      </c>
      <c r="W4" s="39">
        <v>5500000</v>
      </c>
      <c r="X4" s="39">
        <v>330000000</v>
      </c>
    </row>
    <row r="5" spans="1:24" x14ac:dyDescent="0.3">
      <c r="A5" s="35">
        <v>3</v>
      </c>
      <c r="B5" s="6" t="s">
        <v>80</v>
      </c>
      <c r="C5" s="3">
        <v>41597</v>
      </c>
      <c r="D5" s="6" t="s">
        <v>81</v>
      </c>
      <c r="E5" s="6">
        <v>70</v>
      </c>
      <c r="F5" s="36">
        <v>370000</v>
      </c>
      <c r="G5" s="36">
        <v>25900000</v>
      </c>
      <c r="J5" s="38">
        <v>3</v>
      </c>
      <c r="K5" s="2" t="s">
        <v>80</v>
      </c>
      <c r="L5" s="4">
        <v>41597</v>
      </c>
      <c r="M5" s="2" t="s">
        <v>81</v>
      </c>
      <c r="N5" s="2">
        <v>70</v>
      </c>
      <c r="O5" s="39">
        <v>370000</v>
      </c>
      <c r="P5" s="39">
        <v>25900000</v>
      </c>
      <c r="R5" s="38">
        <v>2</v>
      </c>
      <c r="S5" s="2" t="s">
        <v>82</v>
      </c>
      <c r="T5" s="4">
        <v>41595</v>
      </c>
      <c r="U5" s="2" t="s">
        <v>83</v>
      </c>
      <c r="V5" s="2">
        <v>200</v>
      </c>
      <c r="W5" s="39">
        <v>150000</v>
      </c>
      <c r="X5" s="39">
        <v>30000000</v>
      </c>
    </row>
    <row r="6" spans="1:24" x14ac:dyDescent="0.3">
      <c r="A6" s="35">
        <v>4</v>
      </c>
      <c r="B6" s="6" t="s">
        <v>78</v>
      </c>
      <c r="C6" s="3">
        <v>41598</v>
      </c>
      <c r="D6" s="6" t="s">
        <v>79</v>
      </c>
      <c r="E6" s="6">
        <v>60</v>
      </c>
      <c r="F6" s="36">
        <v>5500000</v>
      </c>
      <c r="G6" s="36">
        <v>330000000</v>
      </c>
      <c r="J6" s="38">
        <v>4</v>
      </c>
      <c r="K6" s="2" t="s">
        <v>78</v>
      </c>
      <c r="L6" s="4">
        <v>41598</v>
      </c>
      <c r="M6" s="2" t="s">
        <v>79</v>
      </c>
      <c r="N6" s="2">
        <v>60</v>
      </c>
      <c r="O6" s="39">
        <v>5500000</v>
      </c>
      <c r="P6" s="39">
        <v>330000000</v>
      </c>
      <c r="R6" s="38">
        <v>3</v>
      </c>
      <c r="S6" s="2" t="s">
        <v>76</v>
      </c>
      <c r="T6" s="4">
        <v>41626</v>
      </c>
      <c r="U6" s="2" t="s">
        <v>77</v>
      </c>
      <c r="V6" s="2">
        <v>150</v>
      </c>
      <c r="W6" s="39">
        <v>600000</v>
      </c>
      <c r="X6" s="39">
        <v>90000000</v>
      </c>
    </row>
    <row r="7" spans="1:24" x14ac:dyDescent="0.3">
      <c r="A7" s="35">
        <v>5</v>
      </c>
      <c r="B7" s="6" t="s">
        <v>82</v>
      </c>
      <c r="C7" s="3">
        <v>41595</v>
      </c>
      <c r="D7" s="6" t="s">
        <v>83</v>
      </c>
      <c r="E7" s="6">
        <v>200</v>
      </c>
      <c r="F7" s="36">
        <v>150000</v>
      </c>
      <c r="G7" s="36">
        <v>30000000</v>
      </c>
      <c r="J7" s="38">
        <v>5</v>
      </c>
      <c r="K7" s="2" t="s">
        <v>82</v>
      </c>
      <c r="L7" s="4">
        <v>41595</v>
      </c>
      <c r="M7" s="2" t="s">
        <v>83</v>
      </c>
      <c r="N7" s="2">
        <v>200</v>
      </c>
      <c r="O7" s="39">
        <v>150000</v>
      </c>
      <c r="P7" s="39">
        <v>30000000</v>
      </c>
      <c r="R7" s="38">
        <v>4</v>
      </c>
      <c r="S7" s="2" t="s">
        <v>82</v>
      </c>
      <c r="T7" s="4">
        <v>41627</v>
      </c>
      <c r="U7" s="2" t="s">
        <v>83</v>
      </c>
      <c r="V7" s="2">
        <v>300</v>
      </c>
      <c r="W7" s="39">
        <v>180000</v>
      </c>
      <c r="X7" s="39">
        <v>54000000</v>
      </c>
    </row>
    <row r="8" spans="1:24" x14ac:dyDescent="0.3">
      <c r="A8" s="35">
        <v>6</v>
      </c>
      <c r="B8" s="6" t="s">
        <v>76</v>
      </c>
      <c r="C8" s="3">
        <v>41626</v>
      </c>
      <c r="D8" s="6" t="s">
        <v>77</v>
      </c>
      <c r="E8" s="6">
        <v>150</v>
      </c>
      <c r="F8" s="36">
        <v>600000</v>
      </c>
      <c r="G8" s="36">
        <v>90000000</v>
      </c>
      <c r="R8" s="38">
        <v>5</v>
      </c>
      <c r="S8" s="2" t="s">
        <v>78</v>
      </c>
      <c r="T8" s="4">
        <v>41628</v>
      </c>
      <c r="U8" s="2" t="s">
        <v>79</v>
      </c>
      <c r="V8" s="2">
        <v>100</v>
      </c>
      <c r="W8" s="39">
        <v>7000000</v>
      </c>
      <c r="X8" s="39">
        <v>700000000</v>
      </c>
    </row>
    <row r="9" spans="1:24" x14ac:dyDescent="0.3">
      <c r="A9" s="35">
        <v>7</v>
      </c>
      <c r="B9" s="6" t="s">
        <v>82</v>
      </c>
      <c r="C9" s="3">
        <v>41627</v>
      </c>
      <c r="D9" s="6" t="s">
        <v>83</v>
      </c>
      <c r="E9" s="6">
        <v>300</v>
      </c>
      <c r="F9" s="36">
        <v>180000</v>
      </c>
      <c r="G9" s="36">
        <v>54000000</v>
      </c>
    </row>
    <row r="10" spans="1:24" x14ac:dyDescent="0.3">
      <c r="A10" s="35">
        <v>8</v>
      </c>
      <c r="B10" s="6" t="s">
        <v>78</v>
      </c>
      <c r="C10" s="3">
        <v>41628</v>
      </c>
      <c r="D10" s="6" t="s">
        <v>79</v>
      </c>
      <c r="E10" s="6">
        <v>100</v>
      </c>
      <c r="F10" s="36">
        <v>7000000</v>
      </c>
      <c r="G10" s="36">
        <v>700000000</v>
      </c>
    </row>
    <row r="11" spans="1:24" ht="21" x14ac:dyDescent="0.4">
      <c r="L11" s="92"/>
      <c r="M11" s="92"/>
      <c r="N11" s="92"/>
      <c r="O11" s="1"/>
      <c r="P11" s="1"/>
    </row>
    <row r="12" spans="1:24" ht="21" x14ac:dyDescent="0.4">
      <c r="L12" s="92"/>
      <c r="M12" s="92"/>
      <c r="N12" s="92"/>
      <c r="O12" s="1"/>
      <c r="P12" s="1"/>
    </row>
    <row r="13" spans="1:24" ht="21" x14ac:dyDescent="0.4">
      <c r="C13" s="19" t="s">
        <v>87</v>
      </c>
      <c r="D13" s="19"/>
      <c r="E13" s="19"/>
      <c r="F13" s="19"/>
      <c r="G13" s="19"/>
      <c r="H13" s="19"/>
      <c r="I13" s="19"/>
      <c r="J13" s="40"/>
      <c r="L13" s="92"/>
      <c r="M13" s="92"/>
      <c r="N13" s="92"/>
      <c r="O13" s="1"/>
      <c r="P13" s="1"/>
    </row>
    <row r="17" spans="11:11" x14ac:dyDescent="0.3">
      <c r="K1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2"/>
  <sheetViews>
    <sheetView topLeftCell="D3" workbookViewId="0">
      <selection activeCell="I37" sqref="I37"/>
    </sheetView>
  </sheetViews>
  <sheetFormatPr defaultRowHeight="14.4" x14ac:dyDescent="0.3"/>
  <cols>
    <col min="2" max="2" width="15.44140625" customWidth="1"/>
    <col min="3" max="3" width="28.6640625" customWidth="1"/>
    <col min="4" max="4" width="16.6640625" customWidth="1"/>
    <col min="5" max="5" width="15.6640625" customWidth="1"/>
    <col min="6" max="6" width="17.33203125" customWidth="1"/>
    <col min="11" max="11" width="17.44140625" customWidth="1"/>
    <col min="12" max="12" width="15.5546875" customWidth="1"/>
    <col min="13" max="13" width="13.44140625" customWidth="1"/>
    <col min="14" max="14" width="12.88671875" customWidth="1"/>
    <col min="15" max="15" width="10.109375" customWidth="1"/>
  </cols>
  <sheetData>
    <row r="1" spans="1:21" ht="15.6" x14ac:dyDescent="0.3">
      <c r="A1" s="43"/>
      <c r="B1" s="123" t="s">
        <v>88</v>
      </c>
      <c r="C1" s="123"/>
      <c r="D1" s="123"/>
      <c r="E1" s="44"/>
      <c r="F1" s="44"/>
      <c r="G1" s="1"/>
      <c r="H1" s="1"/>
      <c r="I1" s="1"/>
      <c r="J1" s="1"/>
      <c r="K1" s="1"/>
      <c r="L1" s="1"/>
      <c r="M1" s="1"/>
      <c r="N1" s="1"/>
      <c r="O1" s="1"/>
    </row>
    <row r="2" spans="1:21" ht="15.6" x14ac:dyDescent="0.3">
      <c r="A2" s="45" t="s">
        <v>34</v>
      </c>
      <c r="B2" s="45" t="s">
        <v>90</v>
      </c>
      <c r="C2" s="46" t="s">
        <v>91</v>
      </c>
      <c r="D2" s="47" t="s">
        <v>40</v>
      </c>
      <c r="E2" s="46" t="s">
        <v>92</v>
      </c>
      <c r="F2" s="46" t="s">
        <v>93</v>
      </c>
      <c r="G2" s="1"/>
      <c r="H2" s="1"/>
      <c r="I2" s="1"/>
      <c r="J2" s="1"/>
      <c r="K2" s="1"/>
      <c r="L2" s="1"/>
      <c r="M2" s="1"/>
      <c r="N2" s="1"/>
      <c r="O2" s="1"/>
    </row>
    <row r="3" spans="1:21" ht="16.8" x14ac:dyDescent="0.3">
      <c r="A3" s="48">
        <v>1</v>
      </c>
      <c r="B3" s="49">
        <v>40909</v>
      </c>
      <c r="C3" s="50" t="s">
        <v>95</v>
      </c>
      <c r="D3" s="51">
        <v>97000</v>
      </c>
      <c r="E3" s="50">
        <v>20</v>
      </c>
      <c r="F3" s="52">
        <v>1940000</v>
      </c>
      <c r="G3" s="1"/>
      <c r="H3" s="1"/>
      <c r="I3" s="1"/>
      <c r="J3" s="1"/>
      <c r="K3" s="53" t="s">
        <v>96</v>
      </c>
      <c r="L3" s="1"/>
      <c r="M3" s="1"/>
      <c r="N3" s="1"/>
      <c r="O3" s="1"/>
    </row>
    <row r="4" spans="1:21" ht="21" x14ac:dyDescent="0.4">
      <c r="A4" s="48">
        <v>2</v>
      </c>
      <c r="B4" s="49">
        <v>40944</v>
      </c>
      <c r="C4" s="50" t="s">
        <v>98</v>
      </c>
      <c r="D4" s="51">
        <v>160000</v>
      </c>
      <c r="E4" s="50">
        <v>12</v>
      </c>
      <c r="F4" s="52">
        <v>1920000</v>
      </c>
      <c r="G4" s="1"/>
      <c r="H4" s="1"/>
      <c r="I4" s="1"/>
      <c r="J4" s="1"/>
      <c r="K4" s="54" t="s">
        <v>89</v>
      </c>
      <c r="L4" s="55" t="s">
        <v>94</v>
      </c>
      <c r="M4" s="1"/>
      <c r="N4" s="1"/>
      <c r="O4" s="1"/>
      <c r="Q4" s="92"/>
      <c r="R4" s="92"/>
      <c r="S4" s="92"/>
      <c r="T4" s="1"/>
      <c r="U4" s="1"/>
    </row>
    <row r="5" spans="1:21" ht="21" x14ac:dyDescent="0.4">
      <c r="A5" s="48">
        <v>3</v>
      </c>
      <c r="B5" s="49">
        <v>40945</v>
      </c>
      <c r="C5" s="50" t="s">
        <v>100</v>
      </c>
      <c r="D5" s="51">
        <v>140000</v>
      </c>
      <c r="E5" s="50">
        <v>30</v>
      </c>
      <c r="F5" s="52">
        <v>4200000</v>
      </c>
      <c r="G5" s="1"/>
      <c r="H5" s="1"/>
      <c r="I5" s="1"/>
      <c r="J5" s="1"/>
      <c r="K5" s="56" t="s">
        <v>101</v>
      </c>
      <c r="L5" s="48" t="s">
        <v>107</v>
      </c>
      <c r="M5" s="1"/>
      <c r="N5" s="1"/>
      <c r="O5" s="1"/>
      <c r="Q5" s="92"/>
      <c r="R5" s="92"/>
      <c r="S5" s="92"/>
      <c r="T5" s="1"/>
      <c r="U5" s="1"/>
    </row>
    <row r="6" spans="1:21" ht="21" x14ac:dyDescent="0.4">
      <c r="A6" s="48">
        <v>4</v>
      </c>
      <c r="B6" s="49">
        <v>40946</v>
      </c>
      <c r="C6" s="50" t="s">
        <v>103</v>
      </c>
      <c r="D6" s="51">
        <v>120000</v>
      </c>
      <c r="E6" s="50">
        <v>25</v>
      </c>
      <c r="F6" s="52">
        <v>3000000</v>
      </c>
      <c r="G6" s="1"/>
      <c r="H6" s="1"/>
      <c r="I6" s="1"/>
      <c r="J6" s="1"/>
      <c r="K6" s="56" t="s">
        <v>104</v>
      </c>
      <c r="L6" s="57"/>
      <c r="M6" s="1"/>
      <c r="N6" s="1"/>
      <c r="O6" s="1"/>
      <c r="Q6" s="92"/>
      <c r="R6" s="92"/>
      <c r="S6" s="92"/>
      <c r="T6" s="1"/>
      <c r="U6" s="1"/>
    </row>
    <row r="7" spans="1:21" ht="15.6" x14ac:dyDescent="0.3">
      <c r="A7" s="48">
        <v>5</v>
      </c>
      <c r="B7" s="49">
        <v>40979</v>
      </c>
      <c r="C7" s="50" t="s">
        <v>95</v>
      </c>
      <c r="D7" s="51">
        <v>97000</v>
      </c>
      <c r="E7" s="50">
        <v>50</v>
      </c>
      <c r="F7" s="52">
        <v>4850000</v>
      </c>
      <c r="G7" s="1"/>
      <c r="H7" s="1"/>
      <c r="I7" s="1"/>
      <c r="J7" s="1"/>
      <c r="K7" s="1"/>
      <c r="L7" s="1"/>
      <c r="M7" s="1"/>
      <c r="N7" s="1"/>
      <c r="O7" s="1"/>
    </row>
    <row r="8" spans="1:21" ht="15.6" x14ac:dyDescent="0.3">
      <c r="A8" s="48">
        <v>6</v>
      </c>
      <c r="B8" s="49">
        <v>41014</v>
      </c>
      <c r="C8" s="50" t="s">
        <v>95</v>
      </c>
      <c r="D8" s="51">
        <v>97000</v>
      </c>
      <c r="E8" s="50">
        <v>10</v>
      </c>
      <c r="F8" s="52">
        <v>970000</v>
      </c>
      <c r="G8" s="1"/>
      <c r="H8" s="1"/>
      <c r="I8" s="1"/>
      <c r="J8" s="1"/>
      <c r="K8" s="1"/>
      <c r="L8" s="1"/>
      <c r="M8" s="1"/>
      <c r="N8" s="1"/>
      <c r="O8" s="1"/>
    </row>
    <row r="9" spans="1:21" ht="15.6" x14ac:dyDescent="0.3">
      <c r="A9" s="48">
        <v>7</v>
      </c>
      <c r="B9" s="49">
        <v>41049</v>
      </c>
      <c r="C9" s="50" t="s">
        <v>98</v>
      </c>
      <c r="D9" s="51">
        <v>160000</v>
      </c>
      <c r="E9" s="50">
        <v>100</v>
      </c>
      <c r="F9" s="52">
        <v>16000000</v>
      </c>
      <c r="G9" s="1"/>
      <c r="H9" s="1"/>
      <c r="I9" s="1"/>
      <c r="J9" s="1"/>
      <c r="K9" s="124" t="s">
        <v>105</v>
      </c>
      <c r="L9" s="125"/>
      <c r="M9" s="125"/>
      <c r="N9" s="125"/>
      <c r="O9" s="126"/>
    </row>
    <row r="10" spans="1:21" ht="15.6" x14ac:dyDescent="0.3">
      <c r="A10" s="48">
        <v>8</v>
      </c>
      <c r="B10" s="49">
        <v>41050</v>
      </c>
      <c r="C10" s="50" t="s">
        <v>95</v>
      </c>
      <c r="D10" s="51">
        <v>97000</v>
      </c>
      <c r="E10" s="50">
        <v>20</v>
      </c>
      <c r="F10" s="52">
        <v>1940000</v>
      </c>
      <c r="G10" s="1"/>
      <c r="H10" s="1"/>
      <c r="I10" s="1"/>
      <c r="J10" s="1"/>
      <c r="K10" s="58"/>
      <c r="L10" s="55" t="s">
        <v>94</v>
      </c>
      <c r="M10" s="55" t="s">
        <v>97</v>
      </c>
      <c r="N10" s="55" t="s">
        <v>99</v>
      </c>
      <c r="O10" s="55" t="s">
        <v>102</v>
      </c>
    </row>
    <row r="11" spans="1:21" ht="15.6" x14ac:dyDescent="0.3">
      <c r="A11" s="48">
        <v>9</v>
      </c>
      <c r="B11" s="49">
        <v>41084</v>
      </c>
      <c r="C11" s="50" t="s">
        <v>98</v>
      </c>
      <c r="D11" s="51">
        <v>160000</v>
      </c>
      <c r="E11" s="50">
        <v>50</v>
      </c>
      <c r="F11" s="52">
        <v>8000000</v>
      </c>
      <c r="G11" s="1"/>
      <c r="H11" s="1"/>
      <c r="I11" s="1"/>
      <c r="J11" s="1"/>
      <c r="K11" s="48" t="s">
        <v>107</v>
      </c>
      <c r="L11" s="50"/>
      <c r="M11" s="50"/>
      <c r="N11" s="50"/>
      <c r="O11" s="50"/>
    </row>
    <row r="12" spans="1:21" ht="15.6" x14ac:dyDescent="0.3">
      <c r="A12" s="48">
        <v>10</v>
      </c>
      <c r="B12" s="49">
        <v>41119</v>
      </c>
      <c r="C12" s="50" t="s">
        <v>100</v>
      </c>
      <c r="D12" s="51">
        <v>140000</v>
      </c>
      <c r="E12" s="50">
        <v>60</v>
      </c>
      <c r="F12" s="52">
        <v>8400000</v>
      </c>
      <c r="G12" s="1"/>
      <c r="H12" s="1"/>
      <c r="I12" s="1"/>
      <c r="J12" s="1"/>
      <c r="K12" s="48" t="s">
        <v>108</v>
      </c>
      <c r="L12" s="50"/>
      <c r="M12" s="50"/>
      <c r="N12" s="50"/>
      <c r="O12" s="50"/>
    </row>
    <row r="13" spans="1:21" ht="15.6" x14ac:dyDescent="0.3">
      <c r="A13" s="48">
        <v>11</v>
      </c>
      <c r="B13" s="49">
        <v>41122</v>
      </c>
      <c r="C13" s="50" t="s">
        <v>103</v>
      </c>
      <c r="D13" s="51">
        <v>120000</v>
      </c>
      <c r="E13" s="50">
        <v>20</v>
      </c>
      <c r="F13" s="52">
        <v>2400000</v>
      </c>
      <c r="G13" s="1"/>
      <c r="H13" s="1"/>
      <c r="I13" s="1"/>
      <c r="J13" s="1"/>
      <c r="K13" s="48" t="s">
        <v>109</v>
      </c>
      <c r="L13" s="50"/>
      <c r="M13" s="50"/>
      <c r="N13" s="50"/>
      <c r="O13" s="50"/>
    </row>
    <row r="14" spans="1:21" ht="15.6" x14ac:dyDescent="0.3">
      <c r="A14" s="48">
        <v>12</v>
      </c>
      <c r="B14" s="49">
        <v>41123</v>
      </c>
      <c r="C14" s="50" t="s">
        <v>95</v>
      </c>
      <c r="D14" s="51">
        <v>97000</v>
      </c>
      <c r="E14" s="50">
        <v>90</v>
      </c>
      <c r="F14" s="52">
        <v>8730000</v>
      </c>
      <c r="G14" s="1"/>
      <c r="H14" s="1"/>
      <c r="I14" s="1"/>
      <c r="J14" s="1"/>
      <c r="K14" s="48" t="s">
        <v>110</v>
      </c>
      <c r="L14" s="50"/>
      <c r="M14" s="50"/>
      <c r="N14" s="50"/>
      <c r="O14" s="50"/>
    </row>
    <row r="15" spans="1:21" ht="15.6" x14ac:dyDescent="0.3">
      <c r="A15" s="48">
        <v>13</v>
      </c>
      <c r="B15" s="49">
        <v>41124</v>
      </c>
      <c r="C15" s="50" t="s">
        <v>95</v>
      </c>
      <c r="D15" s="51">
        <v>97000</v>
      </c>
      <c r="E15" s="50">
        <v>15</v>
      </c>
      <c r="F15" s="52">
        <v>1455000</v>
      </c>
      <c r="G15" s="1"/>
      <c r="H15" s="1"/>
      <c r="I15" s="1"/>
      <c r="J15" s="1"/>
      <c r="K15" s="48" t="s">
        <v>111</v>
      </c>
      <c r="L15" s="50"/>
      <c r="M15" s="50"/>
      <c r="N15" s="50"/>
      <c r="O15" s="50"/>
    </row>
    <row r="16" spans="1:21" ht="15.6" x14ac:dyDescent="0.3">
      <c r="A16" s="48">
        <v>14</v>
      </c>
      <c r="B16" s="49">
        <v>41154</v>
      </c>
      <c r="C16" s="50" t="s">
        <v>98</v>
      </c>
      <c r="D16" s="51">
        <v>160000</v>
      </c>
      <c r="E16" s="50">
        <v>29</v>
      </c>
      <c r="F16" s="52">
        <v>4640000</v>
      </c>
      <c r="G16" s="1"/>
      <c r="H16" s="1"/>
      <c r="I16" s="1"/>
      <c r="J16" s="1"/>
      <c r="K16" s="48" t="s">
        <v>112</v>
      </c>
      <c r="L16" s="50"/>
      <c r="M16" s="50"/>
      <c r="N16" s="50"/>
      <c r="O16" s="50"/>
    </row>
    <row r="17" spans="1:15" ht="15.6" x14ac:dyDescent="0.3">
      <c r="A17" s="48">
        <v>15</v>
      </c>
      <c r="B17" s="49">
        <v>41155</v>
      </c>
      <c r="C17" s="50" t="s">
        <v>100</v>
      </c>
      <c r="D17" s="51">
        <v>140000</v>
      </c>
      <c r="E17" s="50">
        <v>40</v>
      </c>
      <c r="F17" s="52">
        <v>5600000</v>
      </c>
      <c r="G17" s="1"/>
      <c r="H17" s="1"/>
      <c r="I17" s="1"/>
      <c r="J17" s="1"/>
      <c r="K17" s="48" t="s">
        <v>113</v>
      </c>
      <c r="L17" s="50"/>
      <c r="M17" s="50"/>
      <c r="N17" s="50"/>
      <c r="O17" s="50"/>
    </row>
    <row r="18" spans="1:15" ht="15.6" x14ac:dyDescent="0.3">
      <c r="A18" s="48">
        <v>16</v>
      </c>
      <c r="B18" s="49">
        <v>41154</v>
      </c>
      <c r="C18" s="50" t="s">
        <v>103</v>
      </c>
      <c r="D18" s="51">
        <v>120000</v>
      </c>
      <c r="E18" s="50">
        <v>50</v>
      </c>
      <c r="F18" s="52">
        <v>6000000</v>
      </c>
      <c r="G18" s="1"/>
      <c r="H18" s="1"/>
      <c r="I18" s="1"/>
      <c r="J18" s="1"/>
      <c r="K18" s="48" t="s">
        <v>114</v>
      </c>
      <c r="L18" s="50"/>
      <c r="M18" s="50"/>
      <c r="N18" s="50"/>
      <c r="O18" s="50"/>
    </row>
    <row r="19" spans="1:15" ht="15.6" x14ac:dyDescent="0.3">
      <c r="A19" s="48">
        <v>17</v>
      </c>
      <c r="B19" s="49">
        <v>41189</v>
      </c>
      <c r="C19" s="50" t="s">
        <v>103</v>
      </c>
      <c r="D19" s="51">
        <v>120000</v>
      </c>
      <c r="E19" s="50">
        <v>25</v>
      </c>
      <c r="F19" s="52">
        <v>3000000</v>
      </c>
      <c r="G19" s="1"/>
      <c r="H19" s="1"/>
      <c r="I19" s="1"/>
      <c r="J19" s="1"/>
      <c r="K19" s="48" t="s">
        <v>115</v>
      </c>
      <c r="L19" s="59"/>
      <c r="M19" s="50"/>
      <c r="N19" s="50"/>
      <c r="O19" s="50"/>
    </row>
    <row r="20" spans="1:15" ht="15.6" x14ac:dyDescent="0.3">
      <c r="A20" s="48">
        <v>18</v>
      </c>
      <c r="B20" s="49">
        <v>41224</v>
      </c>
      <c r="C20" s="50" t="s">
        <v>100</v>
      </c>
      <c r="D20" s="51">
        <v>140000</v>
      </c>
      <c r="E20" s="50">
        <v>20</v>
      </c>
      <c r="F20" s="52">
        <v>2800000</v>
      </c>
      <c r="G20" s="1"/>
      <c r="H20" s="1"/>
      <c r="I20" s="1"/>
      <c r="J20" s="1"/>
      <c r="K20" s="48" t="s">
        <v>116</v>
      </c>
      <c r="L20" s="50"/>
      <c r="M20" s="50"/>
      <c r="N20" s="50"/>
      <c r="O20" s="50"/>
    </row>
    <row r="21" spans="1:15" ht="15.6" x14ac:dyDescent="0.3">
      <c r="A21" s="48">
        <v>19</v>
      </c>
      <c r="B21" s="49">
        <v>41259</v>
      </c>
      <c r="C21" s="50" t="s">
        <v>100</v>
      </c>
      <c r="D21" s="51">
        <v>140000</v>
      </c>
      <c r="E21" s="50">
        <v>25</v>
      </c>
      <c r="F21" s="52">
        <v>3500000</v>
      </c>
      <c r="G21" s="1"/>
      <c r="H21" s="1"/>
      <c r="I21" s="1"/>
      <c r="J21" s="1"/>
      <c r="K21" s="48" t="s">
        <v>117</v>
      </c>
      <c r="L21" s="50"/>
      <c r="M21" s="50"/>
      <c r="N21" s="50"/>
      <c r="O21" s="50"/>
    </row>
    <row r="22" spans="1:15" ht="15.6" x14ac:dyDescent="0.3">
      <c r="A22" s="127" t="s">
        <v>106</v>
      </c>
      <c r="B22" s="127"/>
      <c r="C22" s="127"/>
      <c r="D22" s="127"/>
      <c r="E22" s="60">
        <v>691</v>
      </c>
      <c r="F22" s="61">
        <v>89345000</v>
      </c>
      <c r="G22" s="1"/>
      <c r="H22" s="1"/>
      <c r="I22" s="1"/>
      <c r="J22" s="1"/>
      <c r="K22" s="48" t="s">
        <v>118</v>
      </c>
      <c r="L22" s="50"/>
      <c r="M22" s="50"/>
      <c r="N22" s="50"/>
      <c r="O22" s="50"/>
    </row>
  </sheetData>
  <mergeCells count="3">
    <mergeCell ref="B1:D1"/>
    <mergeCell ref="K9:O9"/>
    <mergeCell ref="A22:D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A21"/>
  <sheetViews>
    <sheetView topLeftCell="A2" workbookViewId="0">
      <selection activeCell="H19" sqref="H19"/>
    </sheetView>
  </sheetViews>
  <sheetFormatPr defaultRowHeight="14.4" x14ac:dyDescent="0.3"/>
  <cols>
    <col min="2" max="2" width="16.44140625" customWidth="1"/>
    <col min="3" max="3" width="18" customWidth="1"/>
    <col min="4" max="4" width="18.33203125" customWidth="1"/>
    <col min="5" max="5" width="16" customWidth="1"/>
    <col min="6" max="7" width="14" customWidth="1"/>
    <col min="8" max="8" width="18.33203125" customWidth="1"/>
    <col min="10" max="10" width="21.5546875" customWidth="1"/>
    <col min="13" max="13" width="13.44140625" customWidth="1"/>
    <col min="14" max="14" width="15.33203125" customWidth="1"/>
  </cols>
  <sheetData>
    <row r="3" spans="1:27" x14ac:dyDescent="0.3">
      <c r="A3" s="131" t="s">
        <v>122</v>
      </c>
      <c r="B3" s="131" t="s">
        <v>123</v>
      </c>
      <c r="C3" s="128" t="s">
        <v>62</v>
      </c>
      <c r="D3" s="128" t="s">
        <v>124</v>
      </c>
      <c r="E3" s="131" t="s">
        <v>125</v>
      </c>
      <c r="F3" s="131" t="s">
        <v>126</v>
      </c>
      <c r="G3" s="131" t="s">
        <v>127</v>
      </c>
      <c r="H3" s="131" t="s">
        <v>128</v>
      </c>
      <c r="I3" s="128" t="s">
        <v>129</v>
      </c>
      <c r="J3" s="128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ht="27.6" x14ac:dyDescent="0.3">
      <c r="A4" s="128"/>
      <c r="B4" s="128"/>
      <c r="C4" s="128"/>
      <c r="D4" s="128"/>
      <c r="E4" s="128"/>
      <c r="F4" s="128"/>
      <c r="G4" s="128"/>
      <c r="H4" s="128"/>
      <c r="I4" s="62" t="s">
        <v>130</v>
      </c>
      <c r="J4" s="62" t="s">
        <v>131</v>
      </c>
      <c r="K4" s="40"/>
      <c r="L4" s="40"/>
      <c r="M4" s="121" t="s">
        <v>132</v>
      </c>
      <c r="N4" s="121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spans="1:27" x14ac:dyDescent="0.3">
      <c r="A5" s="63">
        <v>1</v>
      </c>
      <c r="B5" s="3">
        <v>37257</v>
      </c>
      <c r="C5" s="6" t="s">
        <v>133</v>
      </c>
      <c r="D5" s="35" t="str">
        <f>RIGHT(C5,2)</f>
        <v>XM</v>
      </c>
      <c r="E5" s="35">
        <v>100</v>
      </c>
      <c r="F5" s="64">
        <v>1600</v>
      </c>
      <c r="G5" s="65">
        <f t="shared" ref="G5:G13" si="0">VLOOKUP(B5,$M$5:$N$12,2,1)</f>
        <v>15500</v>
      </c>
      <c r="H5" s="65">
        <f>F5*G5*E5</f>
        <v>2480000000</v>
      </c>
      <c r="I5" s="7">
        <f>IF(MONTH(B5)=2,IF(OR(D5="XM",D5="DM"),20%*95%,15%*95%),IF(OR(D5="XM",D5="DM"),20%,15%))</f>
        <v>0.2</v>
      </c>
      <c r="J5" s="65">
        <f>H5*I5</f>
        <v>496000000</v>
      </c>
      <c r="K5" s="40"/>
      <c r="L5" s="40"/>
      <c r="M5" s="42" t="s">
        <v>134</v>
      </c>
      <c r="N5" s="42" t="s">
        <v>135</v>
      </c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27" x14ac:dyDescent="0.3">
      <c r="A6" s="63">
        <v>2</v>
      </c>
      <c r="B6" s="3">
        <v>37261</v>
      </c>
      <c r="C6" s="6" t="s">
        <v>136</v>
      </c>
      <c r="D6" s="35" t="str">
        <f t="shared" ref="D6:D13" si="1">RIGHT(C6,2)</f>
        <v>DM</v>
      </c>
      <c r="E6" s="35">
        <v>350</v>
      </c>
      <c r="F6" s="64">
        <v>200</v>
      </c>
      <c r="G6" s="65">
        <f t="shared" si="0"/>
        <v>15500</v>
      </c>
      <c r="H6" s="65">
        <f t="shared" ref="H6:H13" si="2">F6*G6*E6</f>
        <v>1085000000</v>
      </c>
      <c r="I6" s="7">
        <f t="shared" ref="I6:I13" si="3">IF(MONTH(B6)=2,IF(OR(D6="XM",D6="DM"),20%*95%,15%*95%),IF(OR(D6="XM",D6="DM"),20%,15%))</f>
        <v>0.2</v>
      </c>
      <c r="J6" s="65">
        <f t="shared" ref="J6:J13" si="4">H6*I6</f>
        <v>217000000</v>
      </c>
      <c r="K6" s="40"/>
      <c r="L6" s="40"/>
      <c r="M6" s="3">
        <v>37257</v>
      </c>
      <c r="N6" s="65">
        <v>15500</v>
      </c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spans="1:27" x14ac:dyDescent="0.3">
      <c r="A7" s="63">
        <v>3</v>
      </c>
      <c r="B7" s="3">
        <v>37271</v>
      </c>
      <c r="C7" s="6" t="s">
        <v>137</v>
      </c>
      <c r="D7" s="35" t="str">
        <f t="shared" si="1"/>
        <v>XM</v>
      </c>
      <c r="E7" s="35">
        <v>200</v>
      </c>
      <c r="F7" s="64">
        <v>1200</v>
      </c>
      <c r="G7" s="65">
        <f t="shared" si="0"/>
        <v>15400</v>
      </c>
      <c r="H7" s="65">
        <f t="shared" si="2"/>
        <v>3696000000</v>
      </c>
      <c r="I7" s="7">
        <f t="shared" si="3"/>
        <v>0.2</v>
      </c>
      <c r="J7" s="65">
        <f t="shared" si="4"/>
        <v>739200000</v>
      </c>
      <c r="K7" s="40"/>
      <c r="L7" s="40"/>
      <c r="M7" s="3">
        <v>37264</v>
      </c>
      <c r="N7" s="65">
        <v>15400</v>
      </c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spans="1:27" x14ac:dyDescent="0.3">
      <c r="A8" s="63">
        <v>4</v>
      </c>
      <c r="B8" s="3">
        <v>37291</v>
      </c>
      <c r="C8" s="6" t="s">
        <v>133</v>
      </c>
      <c r="D8" s="35" t="str">
        <f t="shared" si="1"/>
        <v>XM</v>
      </c>
      <c r="E8" s="35">
        <v>50</v>
      </c>
      <c r="F8" s="64">
        <v>1550</v>
      </c>
      <c r="G8" s="65">
        <f t="shared" si="0"/>
        <v>15500</v>
      </c>
      <c r="H8" s="65">
        <f t="shared" si="2"/>
        <v>1201250000</v>
      </c>
      <c r="I8" s="7">
        <f t="shared" si="3"/>
        <v>0.19</v>
      </c>
      <c r="J8" s="65">
        <f t="shared" si="4"/>
        <v>228237500</v>
      </c>
      <c r="K8" s="40"/>
      <c r="L8" s="40"/>
      <c r="M8" s="3">
        <v>37278</v>
      </c>
      <c r="N8" s="65">
        <v>15430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spans="1:27" x14ac:dyDescent="0.3">
      <c r="A9" s="63">
        <v>5</v>
      </c>
      <c r="B9" s="3">
        <v>37303</v>
      </c>
      <c r="C9" s="6" t="s">
        <v>136</v>
      </c>
      <c r="D9" s="35" t="str">
        <f t="shared" si="1"/>
        <v>DM</v>
      </c>
      <c r="E9" s="35">
        <v>150</v>
      </c>
      <c r="F9" s="64">
        <v>190</v>
      </c>
      <c r="G9" s="65">
        <f t="shared" si="0"/>
        <v>15600</v>
      </c>
      <c r="H9" s="65">
        <f t="shared" si="2"/>
        <v>444600000</v>
      </c>
      <c r="I9" s="7">
        <f t="shared" si="3"/>
        <v>0.19</v>
      </c>
      <c r="J9" s="65">
        <f t="shared" si="4"/>
        <v>84474000</v>
      </c>
      <c r="K9" s="40"/>
      <c r="L9" s="40"/>
      <c r="M9" s="3">
        <v>37291</v>
      </c>
      <c r="N9" s="65">
        <v>15500</v>
      </c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spans="1:27" x14ac:dyDescent="0.3">
      <c r="A10" s="63">
        <v>6</v>
      </c>
      <c r="B10" s="3">
        <v>37311</v>
      </c>
      <c r="C10" s="6" t="s">
        <v>138</v>
      </c>
      <c r="D10" s="35" t="str">
        <f t="shared" si="1"/>
        <v>MT</v>
      </c>
      <c r="E10" s="35">
        <v>40</v>
      </c>
      <c r="F10" s="64">
        <v>600</v>
      </c>
      <c r="G10" s="65">
        <f t="shared" si="0"/>
        <v>15600</v>
      </c>
      <c r="H10" s="65">
        <f t="shared" si="2"/>
        <v>374400000</v>
      </c>
      <c r="I10" s="66">
        <f t="shared" si="3"/>
        <v>0.14249999999999999</v>
      </c>
      <c r="J10" s="65">
        <f t="shared" si="4"/>
        <v>53351999.999999993</v>
      </c>
      <c r="K10" s="40"/>
      <c r="L10" s="40"/>
      <c r="M10" s="3">
        <v>37299</v>
      </c>
      <c r="N10" s="65">
        <v>15600</v>
      </c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spans="1:27" x14ac:dyDescent="0.3">
      <c r="A11" s="63">
        <v>7</v>
      </c>
      <c r="B11" s="67">
        <v>37314</v>
      </c>
      <c r="C11" s="6" t="s">
        <v>137</v>
      </c>
      <c r="D11" s="35" t="str">
        <f t="shared" si="1"/>
        <v>XM</v>
      </c>
      <c r="E11" s="35">
        <v>30</v>
      </c>
      <c r="F11" s="64">
        <v>1250</v>
      </c>
      <c r="G11" s="65">
        <f t="shared" si="0"/>
        <v>15850</v>
      </c>
      <c r="H11" s="65">
        <f t="shared" si="2"/>
        <v>594375000</v>
      </c>
      <c r="I11" s="7">
        <f t="shared" si="3"/>
        <v>0.19</v>
      </c>
      <c r="J11" s="65">
        <f t="shared" si="4"/>
        <v>112931250</v>
      </c>
      <c r="K11" s="40"/>
      <c r="L11" s="40"/>
      <c r="M11" s="3">
        <v>37313</v>
      </c>
      <c r="N11" s="65">
        <v>15850</v>
      </c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spans="1:27" x14ac:dyDescent="0.3">
      <c r="A12" s="63">
        <v>8</v>
      </c>
      <c r="B12" s="3">
        <v>37320</v>
      </c>
      <c r="C12" s="6" t="s">
        <v>136</v>
      </c>
      <c r="D12" s="35" t="str">
        <f t="shared" si="1"/>
        <v>DM</v>
      </c>
      <c r="E12" s="35">
        <v>200</v>
      </c>
      <c r="F12" s="64">
        <v>185</v>
      </c>
      <c r="G12" s="65">
        <f t="shared" si="0"/>
        <v>15850</v>
      </c>
      <c r="H12" s="65">
        <f t="shared" si="2"/>
        <v>586450000</v>
      </c>
      <c r="I12" s="7">
        <f t="shared" si="3"/>
        <v>0.2</v>
      </c>
      <c r="J12" s="65">
        <f t="shared" si="4"/>
        <v>117290000</v>
      </c>
      <c r="K12" s="40"/>
      <c r="L12" s="40"/>
      <c r="M12" s="3">
        <v>37323</v>
      </c>
      <c r="N12" s="65">
        <v>15750</v>
      </c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spans="1:27" x14ac:dyDescent="0.3">
      <c r="A13" s="63">
        <v>9</v>
      </c>
      <c r="B13" s="3">
        <v>37326</v>
      </c>
      <c r="C13" s="6" t="s">
        <v>133</v>
      </c>
      <c r="D13" s="35" t="str">
        <f t="shared" si="1"/>
        <v>XM</v>
      </c>
      <c r="E13" s="35">
        <v>50</v>
      </c>
      <c r="F13" s="64">
        <v>1650</v>
      </c>
      <c r="G13" s="65">
        <f t="shared" si="0"/>
        <v>15750</v>
      </c>
      <c r="H13" s="65">
        <f t="shared" si="2"/>
        <v>1299375000</v>
      </c>
      <c r="I13" s="7">
        <f t="shared" si="3"/>
        <v>0.2</v>
      </c>
      <c r="J13" s="65">
        <f t="shared" si="4"/>
        <v>259875000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spans="1:27" x14ac:dyDescent="0.3">
      <c r="A14" s="129" t="s">
        <v>139</v>
      </c>
      <c r="B14" s="129"/>
      <c r="C14" s="129"/>
      <c r="D14" s="129"/>
      <c r="E14" s="129"/>
      <c r="F14" s="129"/>
      <c r="G14" s="129"/>
      <c r="H14" s="65">
        <f>SUM(H5:H13)</f>
        <v>11761450000</v>
      </c>
      <c r="I14" s="6"/>
      <c r="J14" s="65">
        <f>SUM(J5:J13)</f>
        <v>2308359750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x14ac:dyDescent="0.3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5.6" x14ac:dyDescent="0.3">
      <c r="A16" s="130" t="s">
        <v>140</v>
      </c>
      <c r="B16" s="130"/>
      <c r="C16" s="130"/>
      <c r="D16" s="130"/>
      <c r="E16" s="130"/>
      <c r="F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spans="1:27" ht="21" x14ac:dyDescent="0.4">
      <c r="A17" s="132" t="s">
        <v>141</v>
      </c>
      <c r="B17" s="132"/>
      <c r="C17" s="35" t="s">
        <v>142</v>
      </c>
      <c r="D17" s="35" t="s">
        <v>143</v>
      </c>
      <c r="E17" s="35" t="s">
        <v>144</v>
      </c>
      <c r="F17" s="40"/>
      <c r="G17" s="1"/>
      <c r="H17" s="1"/>
      <c r="I17" s="1"/>
      <c r="J17" s="92"/>
      <c r="K17" s="92"/>
      <c r="L17" s="92"/>
      <c r="M17" s="1"/>
      <c r="N17" s="1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21" x14ac:dyDescent="0.4">
      <c r="A18" s="132" t="s">
        <v>145</v>
      </c>
      <c r="B18" s="132"/>
      <c r="C18" s="35" t="s">
        <v>146</v>
      </c>
      <c r="D18" s="35" t="s">
        <v>147</v>
      </c>
      <c r="E18" s="35" t="s">
        <v>148</v>
      </c>
      <c r="F18" s="40"/>
      <c r="G18" s="40"/>
      <c r="H18" s="40"/>
      <c r="I18" s="40"/>
      <c r="J18" s="92"/>
      <c r="K18" s="92"/>
      <c r="L18" s="92"/>
      <c r="M18" s="1"/>
      <c r="N18" s="1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spans="1:27" ht="21" x14ac:dyDescent="0.4">
      <c r="A19" s="132" t="s">
        <v>149</v>
      </c>
      <c r="B19" s="132"/>
      <c r="C19" s="65">
        <f>SUMIF($D$5:$D$13,C17,$H$5:$H$13)+SUMIF($D$5:$D$13,C17,$J$5:$J$13)</f>
        <v>11107243750</v>
      </c>
      <c r="D19" s="65">
        <f t="shared" ref="D19:E19" si="5">SUMIF($D$5:$D$13,D17,$H$5:$H$13)+SUMIF($D$5:$D$13,D17,$J$5:$J$13)</f>
        <v>2534814000</v>
      </c>
      <c r="E19" s="65">
        <f t="shared" si="5"/>
        <v>427752000</v>
      </c>
      <c r="F19" s="40"/>
      <c r="G19" s="40"/>
      <c r="H19" s="40"/>
      <c r="I19" s="40"/>
      <c r="J19" s="92"/>
      <c r="K19" s="92"/>
      <c r="L19" s="92"/>
      <c r="M19" s="1"/>
      <c r="N19" s="1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1" spans="1:27" x14ac:dyDescent="0.3">
      <c r="B21" s="11" t="s">
        <v>150</v>
      </c>
      <c r="C21" s="11"/>
      <c r="D21" s="11"/>
      <c r="E21" s="11"/>
      <c r="F21" s="11"/>
      <c r="G21" s="11"/>
      <c r="H21" s="1"/>
    </row>
  </sheetData>
  <mergeCells count="15">
    <mergeCell ref="A17:B17"/>
    <mergeCell ref="A18:B18"/>
    <mergeCell ref="A19:B19"/>
    <mergeCell ref="G3:G4"/>
    <mergeCell ref="H3:H4"/>
    <mergeCell ref="I3:J3"/>
    <mergeCell ref="M4:N4"/>
    <mergeCell ref="A14:G14"/>
    <mergeCell ref="A16:E16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topLeftCell="C9" workbookViewId="0">
      <selection activeCell="G30" sqref="G30"/>
    </sheetView>
  </sheetViews>
  <sheetFormatPr defaultRowHeight="14.4" x14ac:dyDescent="0.3"/>
  <cols>
    <col min="1" max="1" width="12" customWidth="1"/>
    <col min="2" max="2" width="15.44140625" customWidth="1"/>
    <col min="3" max="3" width="16" customWidth="1"/>
    <col min="4" max="4" width="19.33203125" customWidth="1"/>
    <col min="5" max="5" width="20.44140625" customWidth="1"/>
    <col min="6" max="6" width="27.33203125" customWidth="1"/>
    <col min="7" max="7" width="28" customWidth="1"/>
    <col min="8" max="8" width="15" customWidth="1"/>
    <col min="9" max="9" width="13.6640625" customWidth="1"/>
    <col min="10" max="10" width="15.44140625" customWidth="1"/>
    <col min="12" max="12" width="18.109375" customWidth="1"/>
  </cols>
  <sheetData>
    <row r="1" spans="1:12" x14ac:dyDescent="0.3">
      <c r="A1" s="79" t="s">
        <v>34</v>
      </c>
      <c r="B1" s="80" t="s">
        <v>151</v>
      </c>
      <c r="C1" s="80" t="s">
        <v>119</v>
      </c>
      <c r="D1" s="80" t="s">
        <v>12</v>
      </c>
      <c r="E1" s="80" t="s">
        <v>152</v>
      </c>
      <c r="F1" s="80" t="s">
        <v>153</v>
      </c>
      <c r="G1" s="80" t="s">
        <v>154</v>
      </c>
      <c r="H1" s="80" t="s">
        <v>155</v>
      </c>
      <c r="I1" s="80" t="s">
        <v>156</v>
      </c>
      <c r="J1" s="81" t="s">
        <v>32</v>
      </c>
    </row>
    <row r="2" spans="1:12" x14ac:dyDescent="0.3">
      <c r="A2" s="68">
        <v>1</v>
      </c>
      <c r="B2" s="69">
        <v>1990</v>
      </c>
      <c r="C2" s="70" t="s">
        <v>19</v>
      </c>
      <c r="D2" s="70" t="s">
        <v>157</v>
      </c>
      <c r="E2" s="70" t="s">
        <v>1</v>
      </c>
      <c r="F2" s="70"/>
      <c r="G2" s="71">
        <v>6</v>
      </c>
      <c r="H2" s="71">
        <v>7</v>
      </c>
      <c r="I2" s="71">
        <v>6</v>
      </c>
      <c r="J2" s="70">
        <v>19</v>
      </c>
    </row>
    <row r="3" spans="1:12" x14ac:dyDescent="0.3">
      <c r="A3" s="68">
        <v>2</v>
      </c>
      <c r="B3" s="69">
        <v>1991</v>
      </c>
      <c r="C3" s="70" t="s">
        <v>23</v>
      </c>
      <c r="D3" s="70" t="s">
        <v>158</v>
      </c>
      <c r="E3" s="70" t="s">
        <v>2</v>
      </c>
      <c r="F3" s="70"/>
      <c r="G3" s="71">
        <v>7</v>
      </c>
      <c r="H3" s="71">
        <v>8</v>
      </c>
      <c r="I3" s="71">
        <v>9</v>
      </c>
      <c r="J3" s="70">
        <v>24</v>
      </c>
    </row>
    <row r="4" spans="1:12" x14ac:dyDescent="0.3">
      <c r="A4" s="68">
        <v>3</v>
      </c>
      <c r="B4" s="69">
        <v>1991</v>
      </c>
      <c r="C4" s="70" t="s">
        <v>26</v>
      </c>
      <c r="D4" s="70" t="s">
        <v>159</v>
      </c>
      <c r="E4" s="70" t="s">
        <v>3</v>
      </c>
      <c r="F4" s="70" t="s">
        <v>160</v>
      </c>
      <c r="G4" s="71">
        <v>4</v>
      </c>
      <c r="H4" s="71">
        <v>5</v>
      </c>
      <c r="I4" s="71">
        <v>6</v>
      </c>
      <c r="J4" s="70">
        <v>15</v>
      </c>
    </row>
    <row r="5" spans="1:12" x14ac:dyDescent="0.3">
      <c r="A5" s="68">
        <v>4</v>
      </c>
      <c r="B5" s="69">
        <v>1992</v>
      </c>
      <c r="C5" s="70" t="s">
        <v>27</v>
      </c>
      <c r="D5" s="70" t="s">
        <v>159</v>
      </c>
      <c r="E5" s="70" t="s">
        <v>4</v>
      </c>
      <c r="F5" s="70" t="s">
        <v>160</v>
      </c>
      <c r="G5" s="71">
        <v>3</v>
      </c>
      <c r="H5" s="71">
        <v>5</v>
      </c>
      <c r="I5" s="71">
        <v>6</v>
      </c>
      <c r="J5" s="70">
        <v>14</v>
      </c>
    </row>
    <row r="6" spans="1:12" x14ac:dyDescent="0.3">
      <c r="A6" s="68">
        <v>5</v>
      </c>
      <c r="B6" s="69">
        <v>1993</v>
      </c>
      <c r="C6" s="70" t="s">
        <v>29</v>
      </c>
      <c r="D6" s="70" t="s">
        <v>158</v>
      </c>
      <c r="E6" s="70" t="s">
        <v>5</v>
      </c>
      <c r="F6" s="70"/>
      <c r="G6" s="71">
        <v>6</v>
      </c>
      <c r="H6" s="71">
        <v>7</v>
      </c>
      <c r="I6" s="71">
        <v>8</v>
      </c>
      <c r="J6" s="70">
        <v>21</v>
      </c>
    </row>
    <row r="7" spans="1:12" x14ac:dyDescent="0.3">
      <c r="A7" s="68">
        <v>6</v>
      </c>
      <c r="B7" s="69">
        <v>1998</v>
      </c>
      <c r="C7" s="72" t="s">
        <v>30</v>
      </c>
      <c r="D7" s="70" t="s">
        <v>161</v>
      </c>
      <c r="E7" s="70" t="s">
        <v>6</v>
      </c>
      <c r="F7" s="72"/>
      <c r="G7" s="71">
        <v>3</v>
      </c>
      <c r="H7" s="71">
        <v>4</v>
      </c>
      <c r="I7" s="71">
        <v>3</v>
      </c>
      <c r="J7" s="70">
        <v>10</v>
      </c>
    </row>
    <row r="8" spans="1:12" x14ac:dyDescent="0.3">
      <c r="A8" s="73">
        <v>7</v>
      </c>
      <c r="B8" s="74">
        <v>1996</v>
      </c>
      <c r="C8" s="72" t="s">
        <v>162</v>
      </c>
      <c r="D8" s="70" t="s">
        <v>163</v>
      </c>
      <c r="E8" s="72" t="s">
        <v>1</v>
      </c>
      <c r="F8" s="68"/>
      <c r="G8" s="75">
        <v>5</v>
      </c>
      <c r="H8" s="75">
        <v>7</v>
      </c>
      <c r="I8" s="75">
        <v>8</v>
      </c>
      <c r="J8" s="72">
        <v>20</v>
      </c>
    </row>
    <row r="9" spans="1:12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 ht="15.6" x14ac:dyDescent="0.3">
      <c r="A11" s="1"/>
      <c r="B11" s="76" t="s">
        <v>164</v>
      </c>
      <c r="C11" s="77"/>
      <c r="D11" s="77"/>
      <c r="E11" s="77"/>
      <c r="F11" s="78"/>
      <c r="G11" s="78"/>
      <c r="H11" s="78"/>
      <c r="I11" s="1"/>
      <c r="J11" s="1"/>
    </row>
    <row r="13" spans="1:12" x14ac:dyDescent="0.3">
      <c r="A13" s="11" t="s">
        <v>170</v>
      </c>
    </row>
    <row r="14" spans="1:12" ht="18" x14ac:dyDescent="0.35">
      <c r="B14" s="90" t="s">
        <v>9</v>
      </c>
      <c r="C14" s="90" t="s">
        <v>10</v>
      </c>
      <c r="D14" s="90" t="s">
        <v>11</v>
      </c>
      <c r="E14" s="90" t="s">
        <v>12</v>
      </c>
      <c r="F14" s="90" t="s">
        <v>153</v>
      </c>
      <c r="G14" s="90" t="s">
        <v>14</v>
      </c>
      <c r="H14" s="90" t="s">
        <v>15</v>
      </c>
      <c r="I14" s="90" t="s">
        <v>165</v>
      </c>
      <c r="J14" s="90" t="s">
        <v>166</v>
      </c>
      <c r="K14" s="90" t="s">
        <v>167</v>
      </c>
      <c r="L14" s="91" t="s">
        <v>171</v>
      </c>
    </row>
    <row r="15" spans="1:12" ht="18" x14ac:dyDescent="0.35">
      <c r="B15" s="82">
        <v>36892</v>
      </c>
      <c r="C15" s="83" t="s">
        <v>19</v>
      </c>
      <c r="D15" s="83" t="s">
        <v>20</v>
      </c>
      <c r="E15" s="83" t="s">
        <v>21</v>
      </c>
      <c r="F15" s="83" t="s">
        <v>120</v>
      </c>
      <c r="G15" s="83">
        <v>1</v>
      </c>
      <c r="H15" s="83">
        <v>100</v>
      </c>
      <c r="I15" s="84">
        <v>8</v>
      </c>
      <c r="J15" s="84">
        <v>9</v>
      </c>
      <c r="K15" s="84">
        <v>8</v>
      </c>
      <c r="L15" s="85">
        <v>25</v>
      </c>
    </row>
    <row r="16" spans="1:12" ht="18" x14ac:dyDescent="0.35">
      <c r="B16" s="82">
        <v>36913</v>
      </c>
      <c r="C16" s="83" t="s">
        <v>23</v>
      </c>
      <c r="D16" s="83" t="s">
        <v>24</v>
      </c>
      <c r="E16" s="83" t="s">
        <v>25</v>
      </c>
      <c r="F16" s="83" t="s">
        <v>121</v>
      </c>
      <c r="G16" s="83">
        <v>2</v>
      </c>
      <c r="H16" s="83">
        <v>100</v>
      </c>
      <c r="I16" s="84">
        <v>8</v>
      </c>
      <c r="J16" s="84">
        <v>7</v>
      </c>
      <c r="K16" s="84">
        <v>7</v>
      </c>
      <c r="L16" s="85">
        <v>22</v>
      </c>
    </row>
    <row r="17" spans="2:13" ht="18" x14ac:dyDescent="0.35">
      <c r="B17" s="82">
        <v>36948</v>
      </c>
      <c r="C17" s="83" t="s">
        <v>26</v>
      </c>
      <c r="D17" s="83" t="s">
        <v>20</v>
      </c>
      <c r="E17" s="83" t="s">
        <v>21</v>
      </c>
      <c r="F17" s="83" t="s">
        <v>120</v>
      </c>
      <c r="G17" s="85">
        <v>5</v>
      </c>
      <c r="H17" s="83">
        <v>100</v>
      </c>
      <c r="I17" s="84">
        <v>5</v>
      </c>
      <c r="J17" s="84">
        <v>9</v>
      </c>
      <c r="K17" s="84">
        <v>9</v>
      </c>
      <c r="L17" s="85">
        <v>23</v>
      </c>
    </row>
    <row r="18" spans="2:13" ht="18" x14ac:dyDescent="0.35">
      <c r="B18" s="82">
        <v>36911</v>
      </c>
      <c r="C18" s="83" t="s">
        <v>27</v>
      </c>
      <c r="D18" s="83" t="s">
        <v>20</v>
      </c>
      <c r="E18" s="83" t="s">
        <v>21</v>
      </c>
      <c r="F18" s="83" t="s">
        <v>120</v>
      </c>
      <c r="G18" s="85">
        <v>7</v>
      </c>
      <c r="H18" s="83">
        <v>250</v>
      </c>
      <c r="I18" s="84">
        <v>5</v>
      </c>
      <c r="J18" s="84">
        <v>5</v>
      </c>
      <c r="K18" s="84">
        <v>6</v>
      </c>
      <c r="L18" s="85">
        <v>16</v>
      </c>
    </row>
    <row r="19" spans="2:13" ht="18" x14ac:dyDescent="0.35">
      <c r="B19" s="82">
        <v>36964</v>
      </c>
      <c r="C19" s="83" t="s">
        <v>29</v>
      </c>
      <c r="D19" s="83" t="s">
        <v>24</v>
      </c>
      <c r="E19" s="83" t="s">
        <v>25</v>
      </c>
      <c r="F19" s="83" t="s">
        <v>121</v>
      </c>
      <c r="G19" s="83">
        <v>12</v>
      </c>
      <c r="H19" s="83">
        <v>250</v>
      </c>
      <c r="I19" s="84">
        <v>10</v>
      </c>
      <c r="J19" s="84">
        <v>9</v>
      </c>
      <c r="K19" s="84">
        <v>10</v>
      </c>
      <c r="L19" s="85">
        <v>29</v>
      </c>
    </row>
    <row r="20" spans="2:13" ht="18" x14ac:dyDescent="0.35">
      <c r="B20" s="82">
        <v>36965</v>
      </c>
      <c r="C20" s="86" t="s">
        <v>30</v>
      </c>
      <c r="D20" s="86" t="s">
        <v>24</v>
      </c>
      <c r="E20" s="83" t="s">
        <v>21</v>
      </c>
      <c r="F20" s="86" t="s">
        <v>120</v>
      </c>
      <c r="G20" s="83">
        <v>11</v>
      </c>
      <c r="H20" s="86">
        <v>200</v>
      </c>
      <c r="I20" s="84">
        <v>8</v>
      </c>
      <c r="J20" s="84">
        <v>8</v>
      </c>
      <c r="K20" s="84">
        <v>6</v>
      </c>
      <c r="L20" s="85">
        <v>22</v>
      </c>
    </row>
    <row r="21" spans="2:13" ht="18" x14ac:dyDescent="0.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3" ht="21" x14ac:dyDescent="0.4">
      <c r="B22" s="87" t="s">
        <v>249</v>
      </c>
      <c r="C22" s="12"/>
      <c r="D22" s="12"/>
      <c r="E22" s="12"/>
      <c r="F22" s="12"/>
      <c r="G22" s="12"/>
      <c r="H22" s="12"/>
      <c r="I22" s="92"/>
      <c r="J22" s="92"/>
      <c r="K22" s="92"/>
      <c r="L22" s="1"/>
      <c r="M22" s="1"/>
    </row>
    <row r="23" spans="2:13" ht="21" x14ac:dyDescent="0.4">
      <c r="B23" s="12"/>
      <c r="C23" s="12"/>
      <c r="D23" s="12"/>
      <c r="E23" s="12"/>
      <c r="F23" s="12"/>
      <c r="G23" s="12"/>
      <c r="H23" s="12"/>
      <c r="I23" s="92"/>
      <c r="J23" s="92"/>
      <c r="K23" s="92"/>
      <c r="L23" s="1"/>
      <c r="M23" s="1"/>
    </row>
    <row r="24" spans="2:13" ht="21" x14ac:dyDescent="0.4">
      <c r="B24" s="12"/>
      <c r="C24" s="12"/>
      <c r="D24" s="12"/>
      <c r="E24" s="133" t="s">
        <v>168</v>
      </c>
      <c r="F24" s="134"/>
      <c r="G24" s="134"/>
      <c r="H24" s="12"/>
      <c r="I24" s="92"/>
      <c r="J24" s="92"/>
      <c r="K24" s="92"/>
      <c r="L24" s="1"/>
      <c r="M24" s="1"/>
    </row>
    <row r="25" spans="2:13" x14ac:dyDescent="0.3">
      <c r="B25" s="1"/>
      <c r="C25" s="1"/>
      <c r="D25" s="1"/>
      <c r="E25" s="88"/>
      <c r="F25" s="88" t="s">
        <v>172</v>
      </c>
      <c r="G25" s="88" t="s">
        <v>173</v>
      </c>
      <c r="H25" s="1"/>
      <c r="I25" s="1"/>
      <c r="J25" s="1"/>
      <c r="K25" s="1"/>
      <c r="L25" s="1"/>
    </row>
    <row r="26" spans="2:13" x14ac:dyDescent="0.3">
      <c r="B26" s="1"/>
      <c r="C26" s="1"/>
      <c r="D26" s="1"/>
      <c r="E26" s="89" t="s">
        <v>169</v>
      </c>
      <c r="F26" s="89"/>
      <c r="G26" s="89"/>
      <c r="H26" s="1"/>
      <c r="I26" s="1"/>
      <c r="J26" s="1"/>
      <c r="K26" s="1"/>
      <c r="L26" s="1"/>
    </row>
    <row r="27" spans="2:13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3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</sheetData>
  <mergeCells count="1">
    <mergeCell ref="E24:G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7"/>
  <sheetViews>
    <sheetView workbookViewId="0">
      <selection activeCell="K8" sqref="K8"/>
    </sheetView>
  </sheetViews>
  <sheetFormatPr defaultRowHeight="14.4" x14ac:dyDescent="0.3"/>
  <cols>
    <col min="1" max="1" width="19.88671875" customWidth="1"/>
    <col min="2" max="2" width="18.109375" customWidth="1"/>
    <col min="3" max="3" width="15" customWidth="1"/>
    <col min="4" max="4" width="14.88671875" customWidth="1"/>
    <col min="5" max="5" width="13.109375" customWidth="1"/>
    <col min="6" max="6" width="17.109375" customWidth="1"/>
    <col min="7" max="7" width="18.109375" customWidth="1"/>
  </cols>
  <sheetData>
    <row r="1" spans="1:15" x14ac:dyDescent="0.3">
      <c r="A1" s="93" t="s">
        <v>90</v>
      </c>
      <c r="B1" s="93" t="s">
        <v>175</v>
      </c>
      <c r="C1" s="93" t="s">
        <v>176</v>
      </c>
      <c r="D1" s="93" t="s">
        <v>177</v>
      </c>
      <c r="E1" s="93" t="s">
        <v>178</v>
      </c>
      <c r="F1" s="93" t="s">
        <v>40</v>
      </c>
      <c r="G1" s="93" t="s">
        <v>179</v>
      </c>
    </row>
    <row r="2" spans="1:15" x14ac:dyDescent="0.3">
      <c r="A2" s="3">
        <v>36892</v>
      </c>
      <c r="B2" s="2" t="s">
        <v>180</v>
      </c>
      <c r="C2" s="2" t="s">
        <v>181</v>
      </c>
      <c r="D2" s="2" t="s">
        <v>182</v>
      </c>
      <c r="E2" s="2">
        <v>2</v>
      </c>
      <c r="F2" s="2">
        <v>79000000</v>
      </c>
      <c r="G2" s="2"/>
    </row>
    <row r="3" spans="1:15" x14ac:dyDescent="0.3">
      <c r="A3" s="3">
        <v>36913</v>
      </c>
      <c r="B3" s="2" t="s">
        <v>183</v>
      </c>
      <c r="C3" s="2" t="s">
        <v>184</v>
      </c>
      <c r="D3" s="2" t="s">
        <v>182</v>
      </c>
      <c r="E3" s="2">
        <v>2</v>
      </c>
      <c r="F3" s="2">
        <v>59000000</v>
      </c>
      <c r="G3" s="2"/>
    </row>
    <row r="4" spans="1:15" x14ac:dyDescent="0.3">
      <c r="A4" s="3">
        <v>36948</v>
      </c>
      <c r="B4" s="2" t="s">
        <v>185</v>
      </c>
      <c r="C4" s="2" t="s">
        <v>186</v>
      </c>
      <c r="D4" s="2" t="s">
        <v>187</v>
      </c>
      <c r="E4" s="2">
        <v>3</v>
      </c>
      <c r="F4" s="2">
        <v>62000000</v>
      </c>
      <c r="G4" s="2"/>
    </row>
    <row r="5" spans="1:15" x14ac:dyDescent="0.3">
      <c r="A5" s="3">
        <v>36911</v>
      </c>
      <c r="B5" s="2" t="s">
        <v>188</v>
      </c>
      <c r="C5" s="2" t="s">
        <v>189</v>
      </c>
      <c r="D5" s="2" t="s">
        <v>187</v>
      </c>
      <c r="E5" s="2">
        <v>4</v>
      </c>
      <c r="F5" s="2">
        <v>49000000</v>
      </c>
      <c r="G5" s="2"/>
    </row>
    <row r="6" spans="1:15" x14ac:dyDescent="0.3">
      <c r="A6" s="3">
        <v>36964</v>
      </c>
      <c r="B6" s="2" t="s">
        <v>190</v>
      </c>
      <c r="C6" s="2" t="s">
        <v>181</v>
      </c>
      <c r="D6" s="2" t="s">
        <v>182</v>
      </c>
      <c r="E6" s="2">
        <v>4</v>
      </c>
      <c r="F6" s="2">
        <v>77000000</v>
      </c>
      <c r="G6" s="2"/>
    </row>
    <row r="7" spans="1:15" x14ac:dyDescent="0.3">
      <c r="A7" s="3">
        <v>36965</v>
      </c>
      <c r="B7" s="2" t="s">
        <v>191</v>
      </c>
      <c r="C7" s="2" t="s">
        <v>184</v>
      </c>
      <c r="D7" s="2" t="s">
        <v>182</v>
      </c>
      <c r="E7" s="2">
        <v>5</v>
      </c>
      <c r="F7" s="2">
        <v>55000000</v>
      </c>
      <c r="G7" s="2"/>
    </row>
    <row r="8" spans="1:15" x14ac:dyDescent="0.3">
      <c r="A8" s="4">
        <v>36939</v>
      </c>
      <c r="B8" s="2" t="s">
        <v>192</v>
      </c>
      <c r="C8" s="2" t="s">
        <v>186</v>
      </c>
      <c r="D8" s="2" t="s">
        <v>187</v>
      </c>
      <c r="E8" s="2">
        <v>3</v>
      </c>
      <c r="F8" s="2">
        <v>60000000</v>
      </c>
      <c r="G8" s="2"/>
    </row>
    <row r="9" spans="1:15" x14ac:dyDescent="0.3">
      <c r="A9" s="4">
        <v>36900</v>
      </c>
      <c r="B9" s="2" t="s">
        <v>188</v>
      </c>
      <c r="C9" s="2" t="s">
        <v>189</v>
      </c>
      <c r="D9" s="2" t="s">
        <v>187</v>
      </c>
      <c r="E9" s="2">
        <v>4</v>
      </c>
      <c r="F9" s="2">
        <v>49000000</v>
      </c>
      <c r="G9" s="2"/>
    </row>
    <row r="10" spans="1:15" ht="21" x14ac:dyDescent="0.4">
      <c r="A10" s="4">
        <v>36962</v>
      </c>
      <c r="B10" s="2" t="s">
        <v>190</v>
      </c>
      <c r="C10" s="2" t="s">
        <v>181</v>
      </c>
      <c r="D10" s="2" t="s">
        <v>182</v>
      </c>
      <c r="E10" s="2">
        <v>2</v>
      </c>
      <c r="F10" s="2">
        <v>77000000</v>
      </c>
      <c r="G10" s="2"/>
      <c r="L10" s="92"/>
      <c r="M10" s="92"/>
      <c r="N10" s="1"/>
      <c r="O10" s="1"/>
    </row>
    <row r="11" spans="1:15" ht="21" x14ac:dyDescent="0.4">
      <c r="A11" s="4">
        <v>36896</v>
      </c>
      <c r="B11" s="2" t="s">
        <v>183</v>
      </c>
      <c r="C11" s="2" t="s">
        <v>184</v>
      </c>
      <c r="D11" s="2" t="s">
        <v>182</v>
      </c>
      <c r="E11" s="2">
        <v>1</v>
      </c>
      <c r="F11" s="2">
        <v>59000000</v>
      </c>
      <c r="G11" s="2"/>
      <c r="L11" s="92"/>
      <c r="M11" s="92"/>
      <c r="N11" s="1"/>
      <c r="O11" s="1"/>
    </row>
    <row r="12" spans="1:15" ht="21" x14ac:dyDescent="0.4">
      <c r="A12" s="1"/>
      <c r="B12" s="1"/>
      <c r="C12" s="1"/>
      <c r="D12" s="1"/>
      <c r="E12" s="1"/>
      <c r="F12" s="1"/>
      <c r="G12" s="1"/>
      <c r="L12" s="92"/>
      <c r="M12" s="92"/>
      <c r="N12" s="1"/>
      <c r="O12" s="1"/>
    </row>
    <row r="13" spans="1:15" x14ac:dyDescent="0.3">
      <c r="A13" s="1"/>
      <c r="B13" s="94" t="s">
        <v>193</v>
      </c>
      <c r="C13" s="94"/>
      <c r="D13" s="94"/>
      <c r="E13" s="94"/>
      <c r="F13" s="94"/>
      <c r="G13" s="1"/>
    </row>
    <row r="14" spans="1:15" x14ac:dyDescent="0.3">
      <c r="A14" s="1"/>
      <c r="B14" s="1"/>
      <c r="C14" s="1"/>
      <c r="D14" s="1"/>
      <c r="E14" s="1"/>
      <c r="F14" s="1"/>
      <c r="G14" s="1"/>
    </row>
    <row r="15" spans="1:15" x14ac:dyDescent="0.3">
      <c r="A15" s="1"/>
      <c r="B15" s="1" t="s">
        <v>194</v>
      </c>
      <c r="C15" s="1"/>
      <c r="D15" s="1"/>
      <c r="E15" s="1"/>
      <c r="F15" s="1"/>
      <c r="G15" s="1"/>
    </row>
    <row r="16" spans="1:15" x14ac:dyDescent="0.3">
      <c r="A16" s="2"/>
      <c r="B16" s="95" t="s">
        <v>174</v>
      </c>
      <c r="C16" s="138" t="s">
        <v>75</v>
      </c>
      <c r="D16" s="138"/>
      <c r="E16" s="138"/>
      <c r="F16" s="1"/>
      <c r="G16" s="1"/>
    </row>
    <row r="17" spans="1:7" x14ac:dyDescent="0.3">
      <c r="A17" s="96" t="s">
        <v>195</v>
      </c>
      <c r="B17" s="41"/>
      <c r="C17" s="97" t="s">
        <v>107</v>
      </c>
      <c r="D17" s="97" t="s">
        <v>108</v>
      </c>
      <c r="E17" s="97" t="s">
        <v>109</v>
      </c>
      <c r="F17" s="1"/>
      <c r="G17" s="1"/>
    </row>
    <row r="18" spans="1:7" x14ac:dyDescent="0.3">
      <c r="A18" s="2" t="s">
        <v>196</v>
      </c>
      <c r="B18" s="2"/>
      <c r="C18" s="2"/>
      <c r="D18" s="2"/>
      <c r="E18" s="2"/>
      <c r="F18" s="1"/>
      <c r="G18" s="1"/>
    </row>
    <row r="19" spans="1:7" x14ac:dyDescent="0.3">
      <c r="A19" s="2" t="s">
        <v>197</v>
      </c>
      <c r="B19" s="2"/>
      <c r="C19" s="2"/>
      <c r="D19" s="2"/>
      <c r="E19" s="2"/>
      <c r="F19" s="1"/>
      <c r="G19" s="1"/>
    </row>
    <row r="20" spans="1:7" x14ac:dyDescent="0.3">
      <c r="A20" s="2" t="s">
        <v>198</v>
      </c>
      <c r="B20" s="2"/>
      <c r="C20" s="2"/>
      <c r="D20" s="2"/>
      <c r="E20" s="2"/>
      <c r="F20" s="1"/>
      <c r="G20" s="1"/>
    </row>
    <row r="21" spans="1:7" ht="15.75" customHeight="1" x14ac:dyDescent="0.3">
      <c r="A21" s="2" t="s">
        <v>199</v>
      </c>
      <c r="B21" s="2"/>
      <c r="C21" s="2"/>
      <c r="D21" s="2"/>
      <c r="E21" s="2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ht="15" customHeight="1" x14ac:dyDescent="0.3">
      <c r="A23" s="98" t="s">
        <v>200</v>
      </c>
      <c r="B23" s="98"/>
      <c r="C23" s="98"/>
      <c r="D23" s="98"/>
      <c r="E23" s="98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35" t="s">
        <v>195</v>
      </c>
      <c r="B25" s="137" t="s">
        <v>201</v>
      </c>
      <c r="C25" s="137"/>
      <c r="D25" s="137"/>
      <c r="E25" s="1"/>
      <c r="F25" s="1"/>
      <c r="G25" s="1"/>
    </row>
    <row r="26" spans="1:7" x14ac:dyDescent="0.3">
      <c r="A26" s="136"/>
      <c r="B26" s="2">
        <v>15</v>
      </c>
      <c r="C26" s="2">
        <v>14</v>
      </c>
      <c r="D26" s="2">
        <v>13</v>
      </c>
      <c r="E26" s="1"/>
      <c r="F26" s="1"/>
      <c r="G26" s="1"/>
    </row>
    <row r="27" spans="1:7" x14ac:dyDescent="0.3">
      <c r="A27" s="2" t="s">
        <v>196</v>
      </c>
      <c r="B27" s="2"/>
      <c r="C27" s="2"/>
      <c r="D27" s="2"/>
      <c r="E27" s="1"/>
      <c r="F27" s="1"/>
      <c r="G27" s="1"/>
    </row>
    <row r="28" spans="1:7" x14ac:dyDescent="0.3">
      <c r="A28" s="2" t="s">
        <v>197</v>
      </c>
      <c r="B28" s="2"/>
      <c r="C28" s="2"/>
      <c r="D28" s="2"/>
      <c r="E28" s="1"/>
      <c r="F28" s="1"/>
      <c r="G28" s="1"/>
    </row>
    <row r="29" spans="1:7" x14ac:dyDescent="0.3">
      <c r="A29" s="2" t="s">
        <v>198</v>
      </c>
      <c r="B29" s="2"/>
      <c r="C29" s="2"/>
      <c r="D29" s="2"/>
      <c r="E29" s="1"/>
      <c r="F29" s="1"/>
      <c r="G29" s="1"/>
    </row>
    <row r="30" spans="1:7" x14ac:dyDescent="0.3">
      <c r="A30" s="2" t="s">
        <v>199</v>
      </c>
      <c r="B30" s="2"/>
      <c r="C30" s="2"/>
      <c r="D30" s="2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</sheetData>
  <mergeCells count="3">
    <mergeCell ref="A25:A26"/>
    <mergeCell ref="B25:D25"/>
    <mergeCell ref="C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Câu 1</vt:lpstr>
      <vt:lpstr>Câu 2</vt:lpstr>
      <vt:lpstr>Câu 3</vt:lpstr>
      <vt:lpstr>Câu 4</vt:lpstr>
      <vt:lpstr>Câu 5</vt:lpstr>
      <vt:lpstr>Câu 7</vt:lpstr>
      <vt:lpstr>Câu 9</vt:lpstr>
      <vt:lpstr>Câu 10</vt:lpstr>
      <vt:lpstr>Câu 12</vt:lpstr>
      <vt:lpstr>Đã từng thi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DTV34</cp:lastModifiedBy>
  <dcterms:created xsi:type="dcterms:W3CDTF">2017-09-27T07:47:12Z</dcterms:created>
  <dcterms:modified xsi:type="dcterms:W3CDTF">2022-04-20T10:03:17Z</dcterms:modified>
</cp:coreProperties>
</file>