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ropbox\Hanna's files\UC- Norman\DSF quant\"/>
    </mc:Choice>
  </mc:AlternateContent>
  <xr:revisionPtr revIDLastSave="0" documentId="13_ncr:1_{0012CF51-3CA3-415B-8220-5A44F25CB8A7}" xr6:coauthVersionLast="41" xr6:coauthVersionMax="41" xr10:uidLastSave="{00000000-0000-0000-0000-000000000000}"/>
  <bookViews>
    <workbookView xWindow="-108" yWindow="-108" windowWidth="23256" windowHeight="12576" xr2:uid="{69C791A9-204B-4E90-B971-832C05F324CE}"/>
  </bookViews>
  <sheets>
    <sheet name="kd from d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22" i="1"/>
  <c r="C30" i="1"/>
  <c r="H30" i="1"/>
  <c r="C16" i="1"/>
  <c r="C17" i="1"/>
  <c r="C25" i="1"/>
  <c r="C33" i="1"/>
  <c r="H33" i="1"/>
  <c r="F13" i="1"/>
  <c r="F15" i="1"/>
  <c r="F23" i="1"/>
  <c r="F31" i="1"/>
  <c r="K31" i="1"/>
  <c r="F16" i="1"/>
  <c r="F24" i="1"/>
  <c r="F32" i="1"/>
  <c r="K32" i="1"/>
  <c r="F17" i="1"/>
  <c r="F25" i="1"/>
  <c r="F33" i="1"/>
  <c r="K33" i="1"/>
  <c r="F18" i="1"/>
  <c r="F26" i="1"/>
  <c r="F34" i="1"/>
  <c r="K34" i="1"/>
  <c r="F19" i="1"/>
  <c r="F27" i="1"/>
  <c r="F35" i="1"/>
  <c r="K35" i="1"/>
  <c r="F14" i="1"/>
  <c r="F22" i="1"/>
  <c r="F30" i="1"/>
  <c r="K30" i="1"/>
  <c r="E13" i="1"/>
  <c r="E15" i="1"/>
  <c r="E23" i="1"/>
  <c r="E31" i="1"/>
  <c r="J31" i="1"/>
  <c r="E16" i="1"/>
  <c r="E24" i="1"/>
  <c r="E32" i="1"/>
  <c r="J32" i="1"/>
  <c r="E17" i="1"/>
  <c r="E25" i="1"/>
  <c r="E33" i="1"/>
  <c r="J33" i="1"/>
  <c r="E18" i="1"/>
  <c r="E26" i="1"/>
  <c r="E34" i="1"/>
  <c r="J34" i="1"/>
  <c r="E19" i="1"/>
  <c r="E27" i="1"/>
  <c r="E35" i="1"/>
  <c r="J35" i="1"/>
  <c r="E14" i="1"/>
  <c r="E22" i="1"/>
  <c r="E30" i="1"/>
  <c r="J30" i="1"/>
  <c r="D13" i="1"/>
  <c r="D15" i="1"/>
  <c r="D23" i="1"/>
  <c r="D31" i="1"/>
  <c r="I31" i="1"/>
  <c r="D16" i="1"/>
  <c r="D24" i="1"/>
  <c r="D32" i="1"/>
  <c r="I32" i="1"/>
  <c r="D17" i="1"/>
  <c r="D25" i="1"/>
  <c r="D33" i="1"/>
  <c r="I33" i="1"/>
  <c r="D18" i="1"/>
  <c r="D26" i="1"/>
  <c r="D34" i="1"/>
  <c r="I34" i="1"/>
  <c r="D19" i="1"/>
  <c r="D27" i="1"/>
  <c r="D35" i="1"/>
  <c r="I35" i="1"/>
  <c r="D14" i="1"/>
  <c r="D22" i="1"/>
  <c r="D30" i="1"/>
  <c r="I30" i="1"/>
  <c r="C19" i="1"/>
  <c r="C27" i="1"/>
  <c r="C35" i="1"/>
  <c r="H35" i="1"/>
  <c r="C18" i="1"/>
  <c r="C26" i="1"/>
  <c r="C34" i="1"/>
  <c r="H34" i="1"/>
  <c r="C24" i="1"/>
  <c r="C32" i="1"/>
  <c r="H32" i="1"/>
  <c r="C15" i="1"/>
  <c r="C23" i="1"/>
  <c r="C31" i="1"/>
  <c r="H31" i="1"/>
</calcChain>
</file>

<file path=xl/sharedStrings.xml><?xml version="1.0" encoding="utf-8"?>
<sst xmlns="http://schemas.openxmlformats.org/spreadsheetml/2006/main" count="95" uniqueCount="21">
  <si>
    <t>ligand</t>
  </si>
  <si>
    <t>deltaG @tmb</t>
  </si>
  <si>
    <t>a</t>
  </si>
  <si>
    <t>ce</t>
  </si>
  <si>
    <t>b</t>
  </si>
  <si>
    <t>coc</t>
  </si>
  <si>
    <t>c</t>
  </si>
  <si>
    <t>be</t>
  </si>
  <si>
    <t>d</t>
  </si>
  <si>
    <t>nc</t>
  </si>
  <si>
    <t>e</t>
  </si>
  <si>
    <t>eme</t>
  </si>
  <si>
    <t>f</t>
  </si>
  <si>
    <t>eg</t>
  </si>
  <si>
    <t>ddg (k)</t>
  </si>
  <si>
    <t>ddg (kj)</t>
  </si>
  <si>
    <t>r</t>
  </si>
  <si>
    <t>t</t>
  </si>
  <si>
    <t>ligand (M)</t>
  </si>
  <si>
    <t>sign flipped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</si>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</sst>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DA9E-FB1F-4B95-9D64-2CDC0DF2A80D}">
  <dimension ref="A1:S35"/>
  <sheetViews>
    <sheetView tabSelected="1" zoomScaleNormal="100" workbookViewId="0">
      <selection activeCell="I22" sqref="I22"/>
    </sheetView>
  </sheetViews>
  <sheetFormatPr defaultRowHeight="14.4" x14ac:dyDescent="0.3"/>
  <cols>
    <col min="1" max="1" width="9" bestFit="1" customWidth="1"/>
    <col min="2" max="2" width="11.21875" customWidth="1"/>
    <col min="3" max="7" width="9" bestFit="1" customWidth="1"/>
    <col min="8" max="8" width="12.6640625" bestFit="1" customWidth="1"/>
    <col min="9" max="10" width="9" bestFit="1" customWidth="1"/>
    <col min="11" max="11" width="9.77734375" bestFit="1" customWidth="1"/>
    <col min="13" max="15" width="9" bestFit="1" customWidth="1"/>
    <col min="17" max="17" width="9" bestFit="1" customWidth="1"/>
    <col min="19" max="19" width="9" bestFit="1" customWidth="1"/>
  </cols>
  <sheetData>
    <row r="1" spans="1:19" x14ac:dyDescent="0.3">
      <c r="A1">
        <v>0</v>
      </c>
      <c r="E1">
        <v>60</v>
      </c>
      <c r="I1">
        <v>100</v>
      </c>
      <c r="M1">
        <v>300</v>
      </c>
      <c r="Q1">
        <v>1000</v>
      </c>
    </row>
    <row r="2" spans="1:19" x14ac:dyDescent="0.3">
      <c r="B2" t="s">
        <v>0</v>
      </c>
      <c r="C2" s="1" t="s">
        <v>1</v>
      </c>
      <c r="F2" t="s">
        <v>0</v>
      </c>
      <c r="G2" s="1" t="s">
        <v>1</v>
      </c>
      <c r="J2" t="s">
        <v>0</v>
      </c>
      <c r="K2" s="1" t="s">
        <v>1</v>
      </c>
      <c r="N2" t="s">
        <v>0</v>
      </c>
      <c r="O2" s="1" t="s">
        <v>1</v>
      </c>
      <c r="R2" t="s">
        <v>0</v>
      </c>
      <c r="S2" s="1" t="s">
        <v>1</v>
      </c>
    </row>
    <row r="3" spans="1:19" x14ac:dyDescent="0.3">
      <c r="A3" t="s">
        <v>2</v>
      </c>
      <c r="B3" t="s">
        <v>3</v>
      </c>
      <c r="C3">
        <v>0</v>
      </c>
      <c r="D3">
        <v>206.74860726529701</v>
      </c>
      <c r="E3" t="s">
        <v>2</v>
      </c>
      <c r="F3" t="s">
        <v>3</v>
      </c>
      <c r="G3">
        <v>25347.084703310298</v>
      </c>
      <c r="I3" t="s">
        <v>2</v>
      </c>
      <c r="J3" t="s">
        <v>3</v>
      </c>
      <c r="K3">
        <v>27185.9218057363</v>
      </c>
      <c r="M3" t="s">
        <v>2</v>
      </c>
      <c r="N3" t="s">
        <v>3</v>
      </c>
      <c r="O3">
        <v>26519.7515966135</v>
      </c>
      <c r="Q3" t="s">
        <v>2</v>
      </c>
      <c r="R3" t="s">
        <v>3</v>
      </c>
      <c r="S3">
        <v>27414.266398015399</v>
      </c>
    </row>
    <row r="4" spans="1:19" x14ac:dyDescent="0.3">
      <c r="A4" t="s">
        <v>4</v>
      </c>
      <c r="B4" t="s">
        <v>5</v>
      </c>
      <c r="C4">
        <v>0</v>
      </c>
      <c r="D4">
        <v>-207.354922931874</v>
      </c>
      <c r="E4" t="s">
        <v>4</v>
      </c>
      <c r="F4" t="s">
        <v>5</v>
      </c>
      <c r="G4">
        <v>20959.44820699</v>
      </c>
      <c r="I4" t="s">
        <v>4</v>
      </c>
      <c r="J4" t="s">
        <v>5</v>
      </c>
      <c r="K4">
        <v>24973.771337671398</v>
      </c>
      <c r="M4" t="s">
        <v>4</v>
      </c>
      <c r="N4" t="s">
        <v>5</v>
      </c>
      <c r="O4">
        <v>26401.117217004001</v>
      </c>
      <c r="Q4" t="s">
        <v>4</v>
      </c>
      <c r="R4" t="s">
        <v>5</v>
      </c>
      <c r="S4">
        <v>27386.19599828</v>
      </c>
    </row>
    <row r="5" spans="1:19" x14ac:dyDescent="0.3">
      <c r="A5" t="s">
        <v>6</v>
      </c>
      <c r="B5" t="s">
        <v>7</v>
      </c>
      <c r="C5">
        <v>0</v>
      </c>
      <c r="D5">
        <v>-640.63667621719605</v>
      </c>
      <c r="E5" t="s">
        <v>6</v>
      </c>
      <c r="F5" t="s">
        <v>7</v>
      </c>
      <c r="G5">
        <v>12527.910376617399</v>
      </c>
      <c r="I5" t="s">
        <v>6</v>
      </c>
      <c r="J5" t="s">
        <v>7</v>
      </c>
      <c r="K5">
        <v>15269.568774667099</v>
      </c>
      <c r="M5" t="s">
        <v>6</v>
      </c>
      <c r="N5" t="s">
        <v>7</v>
      </c>
      <c r="O5">
        <v>21288.653964688001</v>
      </c>
      <c r="Q5" t="s">
        <v>6</v>
      </c>
      <c r="R5" t="s">
        <v>7</v>
      </c>
      <c r="S5">
        <v>19290.8045064746</v>
      </c>
    </row>
    <row r="6" spans="1:19" x14ac:dyDescent="0.3">
      <c r="A6" t="s">
        <v>8</v>
      </c>
      <c r="B6" t="s">
        <v>9</v>
      </c>
      <c r="C6">
        <v>0</v>
      </c>
      <c r="D6">
        <v>-514.33558075199801</v>
      </c>
      <c r="E6" t="s">
        <v>8</v>
      </c>
      <c r="F6" t="s">
        <v>9</v>
      </c>
      <c r="G6">
        <v>436.96079339226702</v>
      </c>
      <c r="I6" t="s">
        <v>8</v>
      </c>
      <c r="J6" t="s">
        <v>9</v>
      </c>
      <c r="K6">
        <v>1079.92226820066</v>
      </c>
      <c r="M6" t="s">
        <v>8</v>
      </c>
      <c r="N6" t="s">
        <v>9</v>
      </c>
      <c r="O6">
        <v>3504.2798880576102</v>
      </c>
      <c r="Q6" t="s">
        <v>8</v>
      </c>
      <c r="R6" t="s">
        <v>9</v>
      </c>
      <c r="S6">
        <v>8247.0865838457794</v>
      </c>
    </row>
    <row r="7" spans="1:19" x14ac:dyDescent="0.3">
      <c r="A7" t="s">
        <v>10</v>
      </c>
      <c r="B7" t="s">
        <v>11</v>
      </c>
      <c r="C7">
        <v>0</v>
      </c>
      <c r="D7">
        <v>-513.79111694660901</v>
      </c>
      <c r="E7" t="s">
        <v>10</v>
      </c>
      <c r="F7" t="s">
        <v>11</v>
      </c>
      <c r="G7">
        <v>-7.0879020602442298</v>
      </c>
      <c r="I7" t="s">
        <v>10</v>
      </c>
      <c r="J7" t="s">
        <v>11</v>
      </c>
      <c r="K7">
        <v>343.03959533642001</v>
      </c>
      <c r="M7" t="s">
        <v>10</v>
      </c>
      <c r="N7" t="s">
        <v>11</v>
      </c>
      <c r="O7">
        <v>831.64190748380497</v>
      </c>
      <c r="Q7" t="s">
        <v>10</v>
      </c>
      <c r="R7" t="s">
        <v>11</v>
      </c>
      <c r="S7">
        <v>4541.8747063023002</v>
      </c>
    </row>
    <row r="8" spans="1:19" x14ac:dyDescent="0.3">
      <c r="A8" t="s">
        <v>12</v>
      </c>
      <c r="B8" t="s">
        <v>13</v>
      </c>
      <c r="C8">
        <v>0</v>
      </c>
      <c r="D8">
        <v>-385.86155118932902</v>
      </c>
      <c r="E8" t="s">
        <v>12</v>
      </c>
      <c r="F8" t="s">
        <v>13</v>
      </c>
      <c r="G8">
        <v>-197.09675108036001</v>
      </c>
      <c r="I8" t="s">
        <v>12</v>
      </c>
      <c r="J8" t="s">
        <v>13</v>
      </c>
      <c r="K8">
        <v>-354.17634543543602</v>
      </c>
      <c r="M8" t="s">
        <v>12</v>
      </c>
      <c r="N8" t="s">
        <v>13</v>
      </c>
      <c r="O8">
        <v>55.9495997896883</v>
      </c>
      <c r="Q8" t="s">
        <v>12</v>
      </c>
      <c r="R8" t="s">
        <v>13</v>
      </c>
      <c r="S8">
        <v>1374.5378187561801</v>
      </c>
    </row>
    <row r="10" spans="1:19" x14ac:dyDescent="0.3">
      <c r="A10" t="s">
        <v>16</v>
      </c>
      <c r="B10">
        <v>8.3099999999999997E-3</v>
      </c>
    </row>
    <row r="11" spans="1:19" x14ac:dyDescent="0.3">
      <c r="A11" t="s">
        <v>17</v>
      </c>
      <c r="B11">
        <v>343.73268000000002</v>
      </c>
    </row>
    <row r="12" spans="1:19" x14ac:dyDescent="0.3">
      <c r="B12" s="2" t="s">
        <v>14</v>
      </c>
      <c r="C12">
        <v>60</v>
      </c>
      <c r="D12">
        <v>100</v>
      </c>
      <c r="E12">
        <v>300</v>
      </c>
      <c r="F12">
        <v>1000</v>
      </c>
    </row>
    <row r="13" spans="1:19" x14ac:dyDescent="0.3">
      <c r="B13" t="s">
        <v>18</v>
      </c>
      <c r="C13">
        <f>C12/1000000</f>
        <v>6.0000000000000002E-5</v>
      </c>
      <c r="D13">
        <f t="shared" ref="D13:F13" si="0">D12/1000000</f>
        <v>1E-4</v>
      </c>
      <c r="E13">
        <f t="shared" si="0"/>
        <v>2.9999999999999997E-4</v>
      </c>
      <c r="F13">
        <f t="shared" si="0"/>
        <v>1E-3</v>
      </c>
    </row>
    <row r="14" spans="1:19" x14ac:dyDescent="0.3">
      <c r="B14" t="s">
        <v>3</v>
      </c>
      <c r="C14">
        <f t="shared" ref="C14:C19" si="1">G3-C3</f>
        <v>25347.084703310298</v>
      </c>
      <c r="D14">
        <f t="shared" ref="D14:D19" si="2">K3-$C$3</f>
        <v>27185.9218057363</v>
      </c>
      <c r="E14">
        <f t="shared" ref="E14:E19" si="3">O3-$C$3</f>
        <v>26519.7515966135</v>
      </c>
      <c r="F14">
        <f t="shared" ref="F14:F19" si="4">S3-$C$3</f>
        <v>27414.266398015399</v>
      </c>
    </row>
    <row r="15" spans="1:19" x14ac:dyDescent="0.3">
      <c r="B15" t="s">
        <v>5</v>
      </c>
      <c r="C15">
        <f t="shared" si="1"/>
        <v>20959.44820699</v>
      </c>
      <c r="D15">
        <f t="shared" si="2"/>
        <v>24973.771337671398</v>
      </c>
      <c r="E15">
        <f t="shared" si="3"/>
        <v>26401.117217004001</v>
      </c>
      <c r="F15">
        <f t="shared" si="4"/>
        <v>27386.19599828</v>
      </c>
    </row>
    <row r="16" spans="1:19" x14ac:dyDescent="0.3">
      <c r="B16" t="s">
        <v>7</v>
      </c>
      <c r="C16">
        <f>G5-C5</f>
        <v>12527.910376617399</v>
      </c>
      <c r="D16">
        <f t="shared" si="2"/>
        <v>15269.568774667099</v>
      </c>
      <c r="E16">
        <f t="shared" si="3"/>
        <v>21288.653964688001</v>
      </c>
      <c r="F16">
        <f t="shared" si="4"/>
        <v>19290.8045064746</v>
      </c>
    </row>
    <row r="17" spans="2:15" x14ac:dyDescent="0.3">
      <c r="B17" t="s">
        <v>9</v>
      </c>
      <c r="C17">
        <f>G6-C6</f>
        <v>436.96079339226702</v>
      </c>
      <c r="D17">
        <f t="shared" si="2"/>
        <v>1079.92226820066</v>
      </c>
      <c r="E17">
        <f t="shared" si="3"/>
        <v>3504.2798880576102</v>
      </c>
      <c r="F17">
        <f t="shared" si="4"/>
        <v>8247.0865838457794</v>
      </c>
    </row>
    <row r="18" spans="2:15" x14ac:dyDescent="0.3">
      <c r="B18" t="s">
        <v>11</v>
      </c>
      <c r="C18">
        <f t="shared" si="1"/>
        <v>-7.0879020602442298</v>
      </c>
      <c r="D18">
        <f t="shared" si="2"/>
        <v>343.03959533642001</v>
      </c>
      <c r="E18">
        <f t="shared" si="3"/>
        <v>831.64190748380497</v>
      </c>
      <c r="F18">
        <f t="shared" si="4"/>
        <v>4541.8747063023002</v>
      </c>
    </row>
    <row r="19" spans="2:15" x14ac:dyDescent="0.3">
      <c r="B19" t="s">
        <v>13</v>
      </c>
      <c r="C19">
        <f t="shared" si="1"/>
        <v>-197.09675108036001</v>
      </c>
      <c r="D19">
        <f t="shared" si="2"/>
        <v>-354.17634543543602</v>
      </c>
      <c r="E19">
        <f t="shared" si="3"/>
        <v>55.9495997896883</v>
      </c>
      <c r="F19">
        <f t="shared" si="4"/>
        <v>1374.5378187561801</v>
      </c>
    </row>
    <row r="20" spans="2:15" x14ac:dyDescent="0.3">
      <c r="H20" s="2" t="s">
        <v>20</v>
      </c>
      <c r="N20">
        <v>0</v>
      </c>
      <c r="O20">
        <v>1</v>
      </c>
    </row>
    <row r="21" spans="2:15" x14ac:dyDescent="0.3">
      <c r="B21" s="2" t="s">
        <v>15</v>
      </c>
      <c r="N21">
        <v>3</v>
      </c>
      <c r="O21">
        <v>2</v>
      </c>
    </row>
    <row r="22" spans="2:15" x14ac:dyDescent="0.3">
      <c r="B22" t="s">
        <v>3</v>
      </c>
      <c r="C22">
        <f>C14/1000</f>
        <v>25.347084703310298</v>
      </c>
      <c r="D22">
        <f t="shared" ref="D22:F22" si="5">D14/1000</f>
        <v>27.185921805736299</v>
      </c>
      <c r="E22">
        <f t="shared" si="5"/>
        <v>26.519751596613499</v>
      </c>
      <c r="F22">
        <f t="shared" si="5"/>
        <v>27.4142663980154</v>
      </c>
      <c r="N22">
        <v>10</v>
      </c>
      <c r="O22">
        <v>3</v>
      </c>
    </row>
    <row r="23" spans="2:15" x14ac:dyDescent="0.3">
      <c r="B23" t="s">
        <v>5</v>
      </c>
      <c r="C23">
        <f t="shared" ref="C23:F23" si="6">C15/1000</f>
        <v>20.95944820699</v>
      </c>
      <c r="D23">
        <f t="shared" si="6"/>
        <v>24.973771337671398</v>
      </c>
      <c r="E23">
        <f t="shared" si="6"/>
        <v>26.401117217004</v>
      </c>
      <c r="F23">
        <f t="shared" si="6"/>
        <v>27.386195998280002</v>
      </c>
      <c r="N23">
        <v>30</v>
      </c>
      <c r="O23">
        <v>4</v>
      </c>
    </row>
    <row r="24" spans="2:15" x14ac:dyDescent="0.3">
      <c r="B24" t="s">
        <v>7</v>
      </c>
      <c r="C24">
        <f t="shared" ref="C24:F24" si="7">C16/1000</f>
        <v>12.527910376617399</v>
      </c>
      <c r="D24">
        <f t="shared" si="7"/>
        <v>15.2695687746671</v>
      </c>
      <c r="E24">
        <f t="shared" si="7"/>
        <v>21.288653964688002</v>
      </c>
      <c r="F24">
        <f t="shared" si="7"/>
        <v>19.290804506474601</v>
      </c>
      <c r="N24">
        <v>60</v>
      </c>
      <c r="O24">
        <v>5</v>
      </c>
    </row>
    <row r="25" spans="2:15" x14ac:dyDescent="0.3">
      <c r="B25" t="s">
        <v>9</v>
      </c>
      <c r="C25">
        <f>C17/1000</f>
        <v>0.43696079339226701</v>
      </c>
      <c r="D25">
        <f t="shared" ref="D25:F25" si="8">D17/1000</f>
        <v>1.07992226820066</v>
      </c>
      <c r="E25">
        <f t="shared" si="8"/>
        <v>3.50427988805761</v>
      </c>
      <c r="F25">
        <f t="shared" si="8"/>
        <v>8.2470865838457801</v>
      </c>
      <c r="N25">
        <v>100</v>
      </c>
      <c r="O25">
        <v>6</v>
      </c>
    </row>
    <row r="26" spans="2:15" x14ac:dyDescent="0.3">
      <c r="B26" t="s">
        <v>11</v>
      </c>
      <c r="C26">
        <f t="shared" ref="C26:F26" si="9">C18/1000</f>
        <v>-7.0879020602442298E-3</v>
      </c>
      <c r="D26">
        <f t="shared" si="9"/>
        <v>0.34303959533642003</v>
      </c>
      <c r="E26">
        <f t="shared" si="9"/>
        <v>0.83164190748380495</v>
      </c>
      <c r="F26">
        <f t="shared" si="9"/>
        <v>4.5418747063023002</v>
      </c>
      <c r="N26">
        <v>300</v>
      </c>
      <c r="O26">
        <v>7</v>
      </c>
    </row>
    <row r="27" spans="2:15" x14ac:dyDescent="0.3">
      <c r="B27" t="s">
        <v>13</v>
      </c>
      <c r="C27">
        <f t="shared" ref="C27:F27" si="10">C19/1000</f>
        <v>-0.19709675108036001</v>
      </c>
      <c r="D27">
        <f t="shared" si="10"/>
        <v>-0.35417634543543602</v>
      </c>
      <c r="E27">
        <f t="shared" si="10"/>
        <v>5.5949599789688297E-2</v>
      </c>
      <c r="F27">
        <f t="shared" si="10"/>
        <v>1.3745378187561801</v>
      </c>
      <c r="N27">
        <v>1000</v>
      </c>
      <c r="O27">
        <v>8</v>
      </c>
    </row>
    <row r="28" spans="2:15" x14ac:dyDescent="0.3">
      <c r="H28">
        <v>60</v>
      </c>
      <c r="I28">
        <v>100</v>
      </c>
      <c r="J28">
        <v>300</v>
      </c>
      <c r="K28">
        <v>1000</v>
      </c>
    </row>
    <row r="29" spans="2:15" x14ac:dyDescent="0.3">
      <c r="B29" s="2" t="s">
        <v>19</v>
      </c>
    </row>
    <row r="30" spans="2:15" x14ac:dyDescent="0.3">
      <c r="B30" t="s">
        <v>3</v>
      </c>
      <c r="C30">
        <f>-1*C22</f>
        <v>-25.347084703310298</v>
      </c>
      <c r="D30">
        <f t="shared" ref="D30:F30" si="11">-1*D22</f>
        <v>-27.185921805736299</v>
      </c>
      <c r="E30">
        <f t="shared" si="11"/>
        <v>-26.519751596613499</v>
      </c>
      <c r="F30">
        <f t="shared" si="11"/>
        <v>-27.4142663980154</v>
      </c>
      <c r="H30">
        <f>-C13/(1-EXP(-C30/($B$10*$B$11)))*1000000000</f>
        <v>8.4023441468696607</v>
      </c>
      <c r="I30">
        <f>-$D$13/(1-EXP(-D30/($B$10*$B$11)))*1000000000</f>
        <v>7.3559808648775009</v>
      </c>
      <c r="J30">
        <f>-$E$13/(1-EXP(-E30/($B$10*$B$11)))*1000000000</f>
        <v>27.864793479384396</v>
      </c>
      <c r="K30">
        <f>-$F$13/(1-EXP(-F30/($B$10*$B$11)))*1000000000</f>
        <v>67.907893156874906</v>
      </c>
    </row>
    <row r="31" spans="2:15" x14ac:dyDescent="0.3">
      <c r="B31" t="s">
        <v>5</v>
      </c>
      <c r="C31">
        <f t="shared" ref="C31:F31" si="12">-1*C23</f>
        <v>-20.95944820699</v>
      </c>
      <c r="D31">
        <f t="shared" si="12"/>
        <v>-24.973771337671398</v>
      </c>
      <c r="E31">
        <f t="shared" si="12"/>
        <v>-26.401117217004</v>
      </c>
      <c r="F31">
        <f t="shared" si="12"/>
        <v>-27.386195998280002</v>
      </c>
      <c r="H31">
        <f t="shared" ref="H31:H35" si="13">-$C$13/(1-EXP(-C31/($B$10*$B$11)))*1000000000</f>
        <v>39.059403221229481</v>
      </c>
      <c r="I31">
        <f t="shared" ref="I31:I35" si="14">-$D$13/(1-EXP(-D31/($B$10*$B$11)))*1000000000</f>
        <v>15.959411478054532</v>
      </c>
      <c r="J31">
        <f t="shared" ref="J31:J35" si="15">-$E$13/(1-EXP(-E31/($B$10*$B$11)))*1000000000</f>
        <v>29.04657307181068</v>
      </c>
      <c r="K31">
        <f t="shared" ref="K31:K35" si="16">-$F$13/(1-EXP(-F31/($B$10*$B$11)))*1000000000</f>
        <v>68.57856870084575</v>
      </c>
    </row>
    <row r="32" spans="2:15" x14ac:dyDescent="0.3">
      <c r="B32" t="s">
        <v>7</v>
      </c>
      <c r="C32">
        <f t="shared" ref="C32:F32" si="17">-1*C24</f>
        <v>-12.527910376617399</v>
      </c>
      <c r="D32">
        <f t="shared" si="17"/>
        <v>-15.2695687746671</v>
      </c>
      <c r="E32">
        <f t="shared" si="17"/>
        <v>-21.288653964688002</v>
      </c>
      <c r="F32">
        <f t="shared" si="17"/>
        <v>-19.290804506474601</v>
      </c>
      <c r="H32">
        <f>-$C$13/(1-EXP(-C32/($B$10*$B$11)))*1000000000</f>
        <v>756.53551794469672</v>
      </c>
      <c r="I32">
        <f t="shared" si="14"/>
        <v>479.14403644230828</v>
      </c>
      <c r="J32">
        <f t="shared" si="15"/>
        <v>174.0250866604992</v>
      </c>
      <c r="K32">
        <f t="shared" si="16"/>
        <v>1168.1591889486692</v>
      </c>
    </row>
    <row r="33" spans="2:11" x14ac:dyDescent="0.3">
      <c r="B33" t="s">
        <v>9</v>
      </c>
      <c r="C33">
        <f>-1*C25</f>
        <v>-0.43696079339226701</v>
      </c>
      <c r="D33">
        <f t="shared" ref="D33:F33" si="18">-1*D25</f>
        <v>-1.07992226820066</v>
      </c>
      <c r="E33">
        <f t="shared" si="18"/>
        <v>-3.50427988805761</v>
      </c>
      <c r="F33">
        <f t="shared" si="18"/>
        <v>-8.2470865838457801</v>
      </c>
      <c r="H33">
        <f>-$C$13/(1-EXP(-C33/($B$10*$B$11)))*1000000000</f>
        <v>362985.38238411018</v>
      </c>
      <c r="I33">
        <f t="shared" si="14"/>
        <v>217645.33016261915</v>
      </c>
      <c r="J33">
        <f t="shared" si="15"/>
        <v>124464.30322570314</v>
      </c>
      <c r="K33">
        <f t="shared" si="16"/>
        <v>59020.665563011484</v>
      </c>
    </row>
    <row r="34" spans="2:11" x14ac:dyDescent="0.3">
      <c r="B34" t="s">
        <v>11</v>
      </c>
      <c r="C34">
        <f t="shared" ref="C34:F34" si="19">-1*C26</f>
        <v>7.0879020602442298E-3</v>
      </c>
      <c r="D34">
        <f t="shared" si="19"/>
        <v>-0.34303959533642003</v>
      </c>
      <c r="E34">
        <f t="shared" si="19"/>
        <v>-0.83164190748380495</v>
      </c>
      <c r="F34">
        <f t="shared" si="19"/>
        <v>-4.5418747063023002</v>
      </c>
      <c r="H34">
        <f t="shared" si="13"/>
        <v>-24209961.959223058</v>
      </c>
      <c r="I34">
        <f t="shared" si="14"/>
        <v>783679.51585288299</v>
      </c>
      <c r="J34">
        <f t="shared" si="15"/>
        <v>887670.55325365136</v>
      </c>
      <c r="K34">
        <f t="shared" si="16"/>
        <v>256144.95761607221</v>
      </c>
    </row>
    <row r="35" spans="2:11" x14ac:dyDescent="0.3">
      <c r="B35" t="s">
        <v>13</v>
      </c>
      <c r="C35">
        <f t="shared" ref="C35:F35" si="20">-1*C27</f>
        <v>0.19709675108036001</v>
      </c>
      <c r="D35">
        <f t="shared" si="20"/>
        <v>0.35417634543543602</v>
      </c>
      <c r="E35">
        <f t="shared" si="20"/>
        <v>-5.5949599789688297E-2</v>
      </c>
      <c r="F35">
        <f t="shared" si="20"/>
        <v>-1.3745378187561801</v>
      </c>
      <c r="H35">
        <f t="shared" si="13"/>
        <v>-899893.12419924943</v>
      </c>
      <c r="I35">
        <f t="shared" si="14"/>
        <v>-857529.15614579967</v>
      </c>
      <c r="J35">
        <f t="shared" si="15"/>
        <v>15166516.505236264</v>
      </c>
      <c r="K35">
        <f t="shared" si="16"/>
        <v>1618040.7732484806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 from 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2019-05-30T13:55:32Z</dcterms:created>
  <dcterms:modified xsi:type="dcterms:W3CDTF">2019-10-07T15:35:57Z</dcterms:modified>
</cp:coreProperties>
</file>