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u/Desktop/MMM/"/>
    </mc:Choice>
  </mc:AlternateContent>
  <xr:revisionPtr revIDLastSave="0" documentId="13_ncr:1_{54343599-8796-5D41-B99F-F11562E94608}" xr6:coauthVersionLast="36" xr6:coauthVersionMax="45" xr10:uidLastSave="{00000000-0000-0000-0000-000000000000}"/>
  <bookViews>
    <workbookView xWindow="0" yWindow="460" windowWidth="24380" windowHeight="13020" xr2:uid="{00000000-000D-0000-FFFF-FFFF00000000}"/>
  </bookViews>
  <sheets>
    <sheet name="Summary" sheetId="4" r:id="rId1"/>
    <sheet name="2018 activity" sheetId="1" r:id="rId2"/>
    <sheet name="2018 spend" sheetId="3" r:id="rId3"/>
    <sheet name="Parameter" sheetId="2" r:id="rId4"/>
    <sheet name="Forecast - total sales" sheetId="5" r:id="rId5"/>
  </sheets>
  <definedNames>
    <definedName name="solver_adj" localSheetId="0" hidden="1">Summary!$B$3:$G$3</definedName>
    <definedName name="solver_cvg" localSheetId="0" hidden="1">0.0001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Summary!$B$3:$G$3</definedName>
    <definedName name="solver_lhs2" localSheetId="0" hidden="1">Summary!$B$3:$G$3</definedName>
    <definedName name="solver_lhs3" localSheetId="0" hidden="1">Summary!$I$3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0" hidden="1">2147483647</definedName>
    <definedName name="solver_num" localSheetId="3" hidden="1">0</definedName>
    <definedName name="solver_num" localSheetId="0" hidden="1">3</definedName>
    <definedName name="solver_nwt" localSheetId="0" hidden="1">1</definedName>
    <definedName name="solver_opt" localSheetId="3" hidden="1">Parameter!$B$2</definedName>
    <definedName name="solver_opt" localSheetId="0" hidden="1">Summary!$I$5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Summary!$B$7:$G$7</definedName>
    <definedName name="solver_rhs2" localSheetId="0" hidden="1">Summary!$B$6:$G$6</definedName>
    <definedName name="solver_rhs3" localSheetId="0" hidden="1">Summary!$I$2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3" hidden="1">1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R1" i="5"/>
  <c r="M1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I4" i="5"/>
  <c r="J4" i="5"/>
  <c r="K4" i="5"/>
  <c r="L4" i="5"/>
  <c r="H4" i="5"/>
  <c r="J7" i="4"/>
  <c r="I8" i="1"/>
  <c r="I4" i="4"/>
  <c r="Q9" i="1"/>
  <c r="X9" i="1" s="1"/>
  <c r="Q8" i="1"/>
  <c r="X8" i="1" s="1"/>
  <c r="AE8" i="1" s="1"/>
  <c r="AL8" i="1" s="1"/>
  <c r="N4" i="5" s="1"/>
  <c r="L16" i="1"/>
  <c r="S16" i="1" s="1"/>
  <c r="Z16" i="1" s="1"/>
  <c r="L28" i="1"/>
  <c r="S28" i="1" s="1"/>
  <c r="Z28" i="1" s="1"/>
  <c r="L35" i="1"/>
  <c r="S35" i="1" s="1"/>
  <c r="Z35" i="1" s="1"/>
  <c r="L45" i="1"/>
  <c r="S45" i="1" s="1"/>
  <c r="Z45" i="1" s="1"/>
  <c r="I48" i="1"/>
  <c r="P48" i="1" s="1"/>
  <c r="W48" i="1" s="1"/>
  <c r="I52" i="1"/>
  <c r="P52" i="1" s="1"/>
  <c r="W52" i="1" s="1"/>
  <c r="J52" i="1"/>
  <c r="Q54" i="1" s="1"/>
  <c r="X54" i="1" s="1"/>
  <c r="J55" i="1"/>
  <c r="Q57" i="1" s="1"/>
  <c r="X57" i="1" s="1"/>
  <c r="J58" i="1"/>
  <c r="L59" i="1"/>
  <c r="S59" i="1" s="1"/>
  <c r="Z59" i="1" s="1"/>
  <c r="E7" i="4"/>
  <c r="C2" i="4"/>
  <c r="C6" i="4" s="1"/>
  <c r="D2" i="4"/>
  <c r="K8" i="1" s="1"/>
  <c r="R8" i="1" s="1"/>
  <c r="Y8" i="1" s="1"/>
  <c r="AF8" i="1" s="1"/>
  <c r="AM8" i="1" s="1"/>
  <c r="O4" i="5" s="1"/>
  <c r="E2" i="4"/>
  <c r="L10" i="1" s="1"/>
  <c r="S10" i="1" s="1"/>
  <c r="Z10" i="1" s="1"/>
  <c r="F2" i="4"/>
  <c r="M8" i="1" s="1"/>
  <c r="T8" i="1" s="1"/>
  <c r="AA8" i="1" s="1"/>
  <c r="AH8" i="1" s="1"/>
  <c r="AO8" i="1" s="1"/>
  <c r="Q4" i="5" s="1"/>
  <c r="G2" i="4"/>
  <c r="N11" i="1" s="1"/>
  <c r="U11" i="1" s="1"/>
  <c r="AB11" i="1" s="1"/>
  <c r="B2" i="4"/>
  <c r="I9" i="1" s="1"/>
  <c r="P9" i="1" s="1"/>
  <c r="W9" i="1" s="1"/>
  <c r="N57" i="1" l="1"/>
  <c r="U57" i="1" s="1"/>
  <c r="AB57" i="1" s="1"/>
  <c r="N50" i="1"/>
  <c r="U50" i="1" s="1"/>
  <c r="AB50" i="1" s="1"/>
  <c r="L41" i="1"/>
  <c r="S41" i="1" s="1"/>
  <c r="Z41" i="1" s="1"/>
  <c r="N24" i="1"/>
  <c r="U24" i="1" s="1"/>
  <c r="AB24" i="1" s="1"/>
  <c r="N12" i="1"/>
  <c r="U12" i="1" s="1"/>
  <c r="AB12" i="1" s="1"/>
  <c r="AI12" i="1" s="1"/>
  <c r="AP12" i="1" s="1"/>
  <c r="R8" i="5" s="1"/>
  <c r="L44" i="1"/>
  <c r="S44" i="1" s="1"/>
  <c r="Z44" i="1" s="1"/>
  <c r="N56" i="1"/>
  <c r="U56" i="1" s="1"/>
  <c r="AB56" i="1" s="1"/>
  <c r="N48" i="1"/>
  <c r="U48" i="1" s="1"/>
  <c r="AB48" i="1" s="1"/>
  <c r="N40" i="1"/>
  <c r="U40" i="1" s="1"/>
  <c r="AB40" i="1" s="1"/>
  <c r="L23" i="1"/>
  <c r="S23" i="1" s="1"/>
  <c r="Z23" i="1" s="1"/>
  <c r="N10" i="1"/>
  <c r="U10" i="1" s="1"/>
  <c r="AB10" i="1" s="1"/>
  <c r="AI11" i="1" s="1"/>
  <c r="AP11" i="1" s="1"/>
  <c r="R7" i="5" s="1"/>
  <c r="L27" i="1"/>
  <c r="S27" i="1" s="1"/>
  <c r="Z27" i="1" s="1"/>
  <c r="AG28" i="1" s="1"/>
  <c r="AN28" i="1" s="1"/>
  <c r="P24" i="5" s="1"/>
  <c r="L13" i="1"/>
  <c r="S13" i="1" s="1"/>
  <c r="Z13" i="1" s="1"/>
  <c r="B7" i="4"/>
  <c r="L56" i="1"/>
  <c r="S56" i="1" s="1"/>
  <c r="Z56" i="1" s="1"/>
  <c r="L48" i="1"/>
  <c r="S48" i="1" s="1"/>
  <c r="Z48" i="1" s="1"/>
  <c r="N37" i="1"/>
  <c r="U37" i="1" s="1"/>
  <c r="AB37" i="1" s="1"/>
  <c r="L21" i="1"/>
  <c r="S21" i="1" s="1"/>
  <c r="Z21" i="1" s="1"/>
  <c r="N9" i="1"/>
  <c r="U9" i="1" s="1"/>
  <c r="AB9" i="1" s="1"/>
  <c r="L20" i="1"/>
  <c r="S20" i="1" s="1"/>
  <c r="Z20" i="1" s="1"/>
  <c r="L9" i="1"/>
  <c r="S9" i="1" s="1"/>
  <c r="Z9" i="1" s="1"/>
  <c r="AG10" i="1" s="1"/>
  <c r="AN10" i="1" s="1"/>
  <c r="P6" i="5" s="1"/>
  <c r="P8" i="1"/>
  <c r="W8" i="1" s="1"/>
  <c r="AD8" i="1" s="1"/>
  <c r="AK8" i="1" s="1"/>
  <c r="M4" i="5" s="1"/>
  <c r="I55" i="1"/>
  <c r="P55" i="1" s="1"/>
  <c r="W55" i="1" s="1"/>
  <c r="L47" i="1"/>
  <c r="S47" i="1" s="1"/>
  <c r="Z47" i="1" s="1"/>
  <c r="N34" i="1"/>
  <c r="U34" i="1" s="1"/>
  <c r="AB34" i="1" s="1"/>
  <c r="N17" i="1"/>
  <c r="U17" i="1" s="1"/>
  <c r="AB17" i="1" s="1"/>
  <c r="N53" i="1"/>
  <c r="U53" i="1" s="1"/>
  <c r="AB53" i="1" s="1"/>
  <c r="N45" i="1"/>
  <c r="U45" i="1" s="1"/>
  <c r="AB45" i="1" s="1"/>
  <c r="N30" i="1"/>
  <c r="U30" i="1" s="1"/>
  <c r="AB30" i="1" s="1"/>
  <c r="N16" i="1"/>
  <c r="U16" i="1" s="1"/>
  <c r="AB16" i="1" s="1"/>
  <c r="J34" i="1"/>
  <c r="Q36" i="1" s="1"/>
  <c r="X36" i="1" s="1"/>
  <c r="C7" i="4"/>
  <c r="J59" i="1"/>
  <c r="J56" i="1"/>
  <c r="Q58" i="1" s="1"/>
  <c r="X58" i="1" s="1"/>
  <c r="L53" i="1"/>
  <c r="S53" i="1" s="1"/>
  <c r="Z53" i="1" s="1"/>
  <c r="J50" i="1"/>
  <c r="Q52" i="1" s="1"/>
  <c r="X52" i="1" s="1"/>
  <c r="J47" i="1"/>
  <c r="Q49" i="1" s="1"/>
  <c r="X49" i="1" s="1"/>
  <c r="I44" i="1"/>
  <c r="P44" i="1" s="1"/>
  <c r="W44" i="1" s="1"/>
  <c r="L40" i="1"/>
  <c r="S40" i="1" s="1"/>
  <c r="Z40" i="1" s="1"/>
  <c r="L37" i="1"/>
  <c r="S37" i="1" s="1"/>
  <c r="Z37" i="1" s="1"/>
  <c r="N33" i="1"/>
  <c r="U33" i="1" s="1"/>
  <c r="AB33" i="1" s="1"/>
  <c r="AI34" i="1" s="1"/>
  <c r="AP34" i="1" s="1"/>
  <c r="R30" i="5" s="1"/>
  <c r="J30" i="1"/>
  <c r="Q32" i="1" s="1"/>
  <c r="X32" i="1" s="1"/>
  <c r="N26" i="1"/>
  <c r="U26" i="1" s="1"/>
  <c r="AB26" i="1" s="1"/>
  <c r="J23" i="1"/>
  <c r="Q25" i="1" s="1"/>
  <c r="X25" i="1" s="1"/>
  <c r="L19" i="1"/>
  <c r="S19" i="1" s="1"/>
  <c r="Z19" i="1" s="1"/>
  <c r="J16" i="1"/>
  <c r="Q18" i="1" s="1"/>
  <c r="X18" i="1" s="1"/>
  <c r="L12" i="1"/>
  <c r="S12" i="1" s="1"/>
  <c r="Z12" i="1" s="1"/>
  <c r="J51" i="1"/>
  <c r="Q53" i="1" s="1"/>
  <c r="X53" i="1" s="1"/>
  <c r="AE54" i="1" s="1"/>
  <c r="AL54" i="1" s="1"/>
  <c r="N50" i="5" s="1"/>
  <c r="J38" i="1"/>
  <c r="Q40" i="1" s="1"/>
  <c r="X40" i="1" s="1"/>
  <c r="J31" i="1"/>
  <c r="Q33" i="1" s="1"/>
  <c r="X33" i="1" s="1"/>
  <c r="J44" i="1"/>
  <c r="Q46" i="1" s="1"/>
  <c r="X46" i="1" s="1"/>
  <c r="J20" i="1"/>
  <c r="Q22" i="1" s="1"/>
  <c r="X22" i="1" s="1"/>
  <c r="G6" i="4"/>
  <c r="I59" i="1"/>
  <c r="P59" i="1" s="1"/>
  <c r="W59" i="1" s="1"/>
  <c r="I56" i="1"/>
  <c r="P56" i="1" s="1"/>
  <c r="W56" i="1" s="1"/>
  <c r="N52" i="1"/>
  <c r="U52" i="1" s="1"/>
  <c r="AB52" i="1" s="1"/>
  <c r="N49" i="1"/>
  <c r="U49" i="1" s="1"/>
  <c r="AB49" i="1" s="1"/>
  <c r="N46" i="1"/>
  <c r="U46" i="1" s="1"/>
  <c r="AB46" i="1" s="1"/>
  <c r="L43" i="1"/>
  <c r="S43" i="1" s="1"/>
  <c r="Z43" i="1" s="1"/>
  <c r="J40" i="1"/>
  <c r="Q42" i="1" s="1"/>
  <c r="X42" i="1" s="1"/>
  <c r="N36" i="1"/>
  <c r="U36" i="1" s="1"/>
  <c r="AB36" i="1" s="1"/>
  <c r="L33" i="1"/>
  <c r="S33" i="1" s="1"/>
  <c r="Z33" i="1" s="1"/>
  <c r="N29" i="1"/>
  <c r="U29" i="1" s="1"/>
  <c r="AB29" i="1" s="1"/>
  <c r="J26" i="1"/>
  <c r="Q28" i="1" s="1"/>
  <c r="X28" i="1" s="1"/>
  <c r="N22" i="1"/>
  <c r="U22" i="1" s="1"/>
  <c r="AB22" i="1" s="1"/>
  <c r="J19" i="1"/>
  <c r="Q21" i="1" s="1"/>
  <c r="X21" i="1" s="1"/>
  <c r="L15" i="1"/>
  <c r="S15" i="1" s="1"/>
  <c r="Z15" i="1" s="1"/>
  <c r="AG16" i="1" s="1"/>
  <c r="AN16" i="1" s="1"/>
  <c r="P12" i="5" s="1"/>
  <c r="J12" i="1"/>
  <c r="Q14" i="1" s="1"/>
  <c r="X14" i="1" s="1"/>
  <c r="J54" i="1"/>
  <c r="Q56" i="1" s="1"/>
  <c r="X56" i="1" s="1"/>
  <c r="AE57" i="1" s="1"/>
  <c r="AL57" i="1" s="1"/>
  <c r="N53" i="5" s="1"/>
  <c r="J24" i="1"/>
  <c r="Q26" i="1" s="1"/>
  <c r="X26" i="1" s="1"/>
  <c r="J27" i="1"/>
  <c r="Q29" i="1" s="1"/>
  <c r="X29" i="1" s="1"/>
  <c r="E6" i="4"/>
  <c r="N58" i="1"/>
  <c r="U58" i="1" s="1"/>
  <c r="AB58" i="1" s="1"/>
  <c r="AI58" i="1" s="1"/>
  <c r="AP58" i="1" s="1"/>
  <c r="R54" i="5" s="1"/>
  <c r="L55" i="1"/>
  <c r="S55" i="1" s="1"/>
  <c r="Z55" i="1" s="1"/>
  <c r="L52" i="1"/>
  <c r="S52" i="1" s="1"/>
  <c r="Z52" i="1" s="1"/>
  <c r="AG53" i="1" s="1"/>
  <c r="AN53" i="1" s="1"/>
  <c r="P49" i="5" s="1"/>
  <c r="L49" i="1"/>
  <c r="S49" i="1" s="1"/>
  <c r="Z49" i="1" s="1"/>
  <c r="J46" i="1"/>
  <c r="Q48" i="1" s="1"/>
  <c r="X48" i="1" s="1"/>
  <c r="AE49" i="1" s="1"/>
  <c r="AL49" i="1" s="1"/>
  <c r="N45" i="5" s="1"/>
  <c r="J43" i="1"/>
  <c r="Q45" i="1" s="1"/>
  <c r="X45" i="1" s="1"/>
  <c r="I40" i="1"/>
  <c r="P40" i="1" s="1"/>
  <c r="W40" i="1" s="1"/>
  <c r="L36" i="1"/>
  <c r="S36" i="1" s="1"/>
  <c r="Z36" i="1" s="1"/>
  <c r="AG36" i="1" s="1"/>
  <c r="AN36" i="1" s="1"/>
  <c r="P32" i="5" s="1"/>
  <c r="N32" i="1"/>
  <c r="U32" i="1" s="1"/>
  <c r="AB32" i="1" s="1"/>
  <c r="AI33" i="1" s="1"/>
  <c r="AP33" i="1" s="1"/>
  <c r="R29" i="5" s="1"/>
  <c r="L29" i="1"/>
  <c r="S29" i="1" s="1"/>
  <c r="Z29" i="1" s="1"/>
  <c r="AG29" i="1" s="1"/>
  <c r="AN29" i="1" s="1"/>
  <c r="P25" i="5" s="1"/>
  <c r="N25" i="1"/>
  <c r="U25" i="1" s="1"/>
  <c r="AB25" i="1" s="1"/>
  <c r="AI26" i="1" s="1"/>
  <c r="AP26" i="1" s="1"/>
  <c r="R22" i="5" s="1"/>
  <c r="J22" i="1"/>
  <c r="Q24" i="1" s="1"/>
  <c r="X24" i="1" s="1"/>
  <c r="AE25" i="1" s="1"/>
  <c r="AL25" i="1" s="1"/>
  <c r="N21" i="5" s="1"/>
  <c r="N18" i="1"/>
  <c r="U18" i="1" s="1"/>
  <c r="AB18" i="1" s="1"/>
  <c r="J15" i="1"/>
  <c r="Q17" i="1" s="1"/>
  <c r="X17" i="1" s="1"/>
  <c r="L11" i="1"/>
  <c r="S11" i="1" s="1"/>
  <c r="Z11" i="1" s="1"/>
  <c r="AG12" i="1" s="1"/>
  <c r="AN12" i="1" s="1"/>
  <c r="P8" i="5" s="1"/>
  <c r="N42" i="1"/>
  <c r="U42" i="1" s="1"/>
  <c r="AB42" i="1" s="1"/>
  <c r="L39" i="1"/>
  <c r="S39" i="1" s="1"/>
  <c r="Z39" i="1" s="1"/>
  <c r="J36" i="1"/>
  <c r="Q38" i="1" s="1"/>
  <c r="X38" i="1" s="1"/>
  <c r="L32" i="1"/>
  <c r="S32" i="1" s="1"/>
  <c r="Z32" i="1" s="1"/>
  <c r="N28" i="1"/>
  <c r="U28" i="1" s="1"/>
  <c r="AB28" i="1" s="1"/>
  <c r="L25" i="1"/>
  <c r="S25" i="1" s="1"/>
  <c r="Z25" i="1" s="1"/>
  <c r="N21" i="1"/>
  <c r="U21" i="1" s="1"/>
  <c r="AB21" i="1" s="1"/>
  <c r="J18" i="1"/>
  <c r="Q20" i="1" s="1"/>
  <c r="X20" i="1" s="1"/>
  <c r="N14" i="1"/>
  <c r="U14" i="1" s="1"/>
  <c r="AB14" i="1" s="1"/>
  <c r="J11" i="1"/>
  <c r="Q13" i="1" s="1"/>
  <c r="X13" i="1" s="1"/>
  <c r="J32" i="1"/>
  <c r="Q34" i="1" s="1"/>
  <c r="X34" i="1" s="1"/>
  <c r="AE34" i="1" s="1"/>
  <c r="AL34" i="1" s="1"/>
  <c r="N30" i="5" s="1"/>
  <c r="J42" i="1"/>
  <c r="Q44" i="1" s="1"/>
  <c r="X44" i="1" s="1"/>
  <c r="J39" i="1"/>
  <c r="Q41" i="1" s="1"/>
  <c r="X41" i="1" s="1"/>
  <c r="AE42" i="1" s="1"/>
  <c r="AL42" i="1" s="1"/>
  <c r="N38" i="5" s="1"/>
  <c r="J14" i="1"/>
  <c r="Q16" i="1" s="1"/>
  <c r="X16" i="1" s="1"/>
  <c r="B6" i="4"/>
  <c r="L8" i="1"/>
  <c r="S8" i="1" s="1"/>
  <c r="Z8" i="1" s="1"/>
  <c r="AG8" i="1" s="1"/>
  <c r="AN8" i="1" s="1"/>
  <c r="P4" i="5" s="1"/>
  <c r="L57" i="1"/>
  <c r="S57" i="1" s="1"/>
  <c r="Z57" i="1" s="1"/>
  <c r="N54" i="1"/>
  <c r="U54" i="1" s="1"/>
  <c r="AB54" i="1" s="1"/>
  <c r="L51" i="1"/>
  <c r="S51" i="1" s="1"/>
  <c r="Z51" i="1" s="1"/>
  <c r="J48" i="1"/>
  <c r="Q50" i="1" s="1"/>
  <c r="X50" i="1" s="1"/>
  <c r="N44" i="1"/>
  <c r="U44" i="1" s="1"/>
  <c r="AB44" i="1" s="1"/>
  <c r="AI45" i="1" s="1"/>
  <c r="AP45" i="1" s="1"/>
  <c r="R41" i="5" s="1"/>
  <c r="N41" i="1"/>
  <c r="U41" i="1" s="1"/>
  <c r="AB41" i="1" s="1"/>
  <c r="N38" i="1"/>
  <c r="U38" i="1" s="1"/>
  <c r="AB38" i="1" s="1"/>
  <c r="J35" i="1"/>
  <c r="Q37" i="1" s="1"/>
  <c r="X37" i="1" s="1"/>
  <c r="L31" i="1"/>
  <c r="S31" i="1" s="1"/>
  <c r="Z31" i="1" s="1"/>
  <c r="J28" i="1"/>
  <c r="Q30" i="1" s="1"/>
  <c r="X30" i="1" s="1"/>
  <c r="L24" i="1"/>
  <c r="S24" i="1" s="1"/>
  <c r="Z24" i="1" s="1"/>
  <c r="AG24" i="1" s="1"/>
  <c r="AN24" i="1" s="1"/>
  <c r="P20" i="5" s="1"/>
  <c r="N20" i="1"/>
  <c r="U20" i="1" s="1"/>
  <c r="AB20" i="1" s="1"/>
  <c r="L17" i="1"/>
  <c r="S17" i="1" s="1"/>
  <c r="Z17" i="1" s="1"/>
  <c r="AG17" i="1" s="1"/>
  <c r="AN17" i="1" s="1"/>
  <c r="P13" i="5" s="1"/>
  <c r="N13" i="1"/>
  <c r="U13" i="1" s="1"/>
  <c r="AB13" i="1" s="1"/>
  <c r="J10" i="1"/>
  <c r="Q12" i="1" s="1"/>
  <c r="X12" i="1" s="1"/>
  <c r="M11" i="1"/>
  <c r="T11" i="1" s="1"/>
  <c r="AA11" i="1" s="1"/>
  <c r="M15" i="1"/>
  <c r="T15" i="1" s="1"/>
  <c r="AA15" i="1" s="1"/>
  <c r="M19" i="1"/>
  <c r="T19" i="1" s="1"/>
  <c r="AA19" i="1" s="1"/>
  <c r="M23" i="1"/>
  <c r="T23" i="1" s="1"/>
  <c r="AA23" i="1" s="1"/>
  <c r="M27" i="1"/>
  <c r="T27" i="1" s="1"/>
  <c r="AA27" i="1" s="1"/>
  <c r="M31" i="1"/>
  <c r="T31" i="1" s="1"/>
  <c r="AA31" i="1" s="1"/>
  <c r="M35" i="1"/>
  <c r="T35" i="1" s="1"/>
  <c r="AA35" i="1" s="1"/>
  <c r="M39" i="1"/>
  <c r="T39" i="1" s="1"/>
  <c r="AA39" i="1" s="1"/>
  <c r="M43" i="1"/>
  <c r="T43" i="1" s="1"/>
  <c r="AA43" i="1" s="1"/>
  <c r="M47" i="1"/>
  <c r="T47" i="1" s="1"/>
  <c r="AA47" i="1" s="1"/>
  <c r="M51" i="1"/>
  <c r="T51" i="1" s="1"/>
  <c r="AA51" i="1" s="1"/>
  <c r="M55" i="1"/>
  <c r="T55" i="1" s="1"/>
  <c r="AA55" i="1" s="1"/>
  <c r="M59" i="1"/>
  <c r="T59" i="1" s="1"/>
  <c r="AA59" i="1" s="1"/>
  <c r="F7" i="4"/>
  <c r="M50" i="1"/>
  <c r="T50" i="1" s="1"/>
  <c r="AA50" i="1" s="1"/>
  <c r="M58" i="1"/>
  <c r="T58" i="1" s="1"/>
  <c r="AA58" i="1" s="1"/>
  <c r="M42" i="1"/>
  <c r="T42" i="1" s="1"/>
  <c r="AA42" i="1" s="1"/>
  <c r="M46" i="1"/>
  <c r="T46" i="1" s="1"/>
  <c r="AA46" i="1" s="1"/>
  <c r="M54" i="1"/>
  <c r="T54" i="1" s="1"/>
  <c r="AA54" i="1" s="1"/>
  <c r="M10" i="1"/>
  <c r="T10" i="1" s="1"/>
  <c r="AA10" i="1" s="1"/>
  <c r="M14" i="1"/>
  <c r="T14" i="1" s="1"/>
  <c r="AA14" i="1" s="1"/>
  <c r="M18" i="1"/>
  <c r="T18" i="1" s="1"/>
  <c r="AA18" i="1" s="1"/>
  <c r="M22" i="1"/>
  <c r="T22" i="1" s="1"/>
  <c r="AA22" i="1" s="1"/>
  <c r="M26" i="1"/>
  <c r="T26" i="1" s="1"/>
  <c r="AA26" i="1" s="1"/>
  <c r="M30" i="1"/>
  <c r="T30" i="1" s="1"/>
  <c r="AA30" i="1" s="1"/>
  <c r="M34" i="1"/>
  <c r="T34" i="1" s="1"/>
  <c r="AA34" i="1" s="1"/>
  <c r="M38" i="1"/>
  <c r="T38" i="1" s="1"/>
  <c r="AA38" i="1" s="1"/>
  <c r="M9" i="1"/>
  <c r="T9" i="1" s="1"/>
  <c r="AA9" i="1" s="1"/>
  <c r="AH10" i="1" s="1"/>
  <c r="AO10" i="1" s="1"/>
  <c r="Q6" i="5" s="1"/>
  <c r="M13" i="1"/>
  <c r="T13" i="1" s="1"/>
  <c r="AA13" i="1" s="1"/>
  <c r="M17" i="1"/>
  <c r="T17" i="1" s="1"/>
  <c r="AA17" i="1" s="1"/>
  <c r="AH18" i="1" s="1"/>
  <c r="AO18" i="1" s="1"/>
  <c r="Q14" i="5" s="1"/>
  <c r="M21" i="1"/>
  <c r="T21" i="1" s="1"/>
  <c r="AA21" i="1" s="1"/>
  <c r="M25" i="1"/>
  <c r="T25" i="1" s="1"/>
  <c r="AA25" i="1" s="1"/>
  <c r="M29" i="1"/>
  <c r="T29" i="1" s="1"/>
  <c r="AA29" i="1" s="1"/>
  <c r="M33" i="1"/>
  <c r="T33" i="1" s="1"/>
  <c r="AA33" i="1" s="1"/>
  <c r="M37" i="1"/>
  <c r="T37" i="1" s="1"/>
  <c r="AA37" i="1" s="1"/>
  <c r="AH38" i="1" s="1"/>
  <c r="AO38" i="1" s="1"/>
  <c r="Q34" i="5" s="1"/>
  <c r="M41" i="1"/>
  <c r="T41" i="1" s="1"/>
  <c r="AA41" i="1" s="1"/>
  <c r="M45" i="1"/>
  <c r="T45" i="1" s="1"/>
  <c r="AA45" i="1" s="1"/>
  <c r="M49" i="1"/>
  <c r="T49" i="1" s="1"/>
  <c r="AA49" i="1" s="1"/>
  <c r="M53" i="1"/>
  <c r="T53" i="1" s="1"/>
  <c r="AA53" i="1" s="1"/>
  <c r="M57" i="1"/>
  <c r="T57" i="1" s="1"/>
  <c r="AA57" i="1" s="1"/>
  <c r="M12" i="1"/>
  <c r="T12" i="1" s="1"/>
  <c r="AA12" i="1" s="1"/>
  <c r="M16" i="1"/>
  <c r="T16" i="1" s="1"/>
  <c r="AA16" i="1" s="1"/>
  <c r="M20" i="1"/>
  <c r="T20" i="1" s="1"/>
  <c r="AA20" i="1" s="1"/>
  <c r="AH20" i="1" s="1"/>
  <c r="AO20" i="1" s="1"/>
  <c r="Q16" i="5" s="1"/>
  <c r="M24" i="1"/>
  <c r="T24" i="1" s="1"/>
  <c r="AA24" i="1" s="1"/>
  <c r="M28" i="1"/>
  <c r="T28" i="1" s="1"/>
  <c r="AA28" i="1" s="1"/>
  <c r="M32" i="1"/>
  <c r="T32" i="1" s="1"/>
  <c r="AA32" i="1" s="1"/>
  <c r="M36" i="1"/>
  <c r="T36" i="1" s="1"/>
  <c r="AA36" i="1" s="1"/>
  <c r="M40" i="1"/>
  <c r="T40" i="1" s="1"/>
  <c r="AA40" i="1" s="1"/>
  <c r="M44" i="1"/>
  <c r="T44" i="1" s="1"/>
  <c r="AA44" i="1" s="1"/>
  <c r="M48" i="1"/>
  <c r="T48" i="1" s="1"/>
  <c r="AA48" i="1" s="1"/>
  <c r="M52" i="1"/>
  <c r="T52" i="1" s="1"/>
  <c r="AA52" i="1" s="1"/>
  <c r="AH52" i="1" s="1"/>
  <c r="AO52" i="1" s="1"/>
  <c r="Q48" i="5" s="1"/>
  <c r="M56" i="1"/>
  <c r="T56" i="1" s="1"/>
  <c r="AA56" i="1" s="1"/>
  <c r="F6" i="4"/>
  <c r="K10" i="1"/>
  <c r="R10" i="1" s="1"/>
  <c r="Y10" i="1" s="1"/>
  <c r="K14" i="1"/>
  <c r="R14" i="1" s="1"/>
  <c r="Y14" i="1" s="1"/>
  <c r="K18" i="1"/>
  <c r="R18" i="1" s="1"/>
  <c r="Y18" i="1" s="1"/>
  <c r="K22" i="1"/>
  <c r="R22" i="1" s="1"/>
  <c r="Y22" i="1" s="1"/>
  <c r="K26" i="1"/>
  <c r="R26" i="1" s="1"/>
  <c r="Y26" i="1" s="1"/>
  <c r="K30" i="1"/>
  <c r="R30" i="1" s="1"/>
  <c r="Y30" i="1" s="1"/>
  <c r="K34" i="1"/>
  <c r="R34" i="1" s="1"/>
  <c r="Y34" i="1" s="1"/>
  <c r="K38" i="1"/>
  <c r="R38" i="1" s="1"/>
  <c r="Y38" i="1" s="1"/>
  <c r="K42" i="1"/>
  <c r="R42" i="1" s="1"/>
  <c r="Y42" i="1" s="1"/>
  <c r="K46" i="1"/>
  <c r="R46" i="1" s="1"/>
  <c r="Y46" i="1" s="1"/>
  <c r="K50" i="1"/>
  <c r="R50" i="1" s="1"/>
  <c r="Y50" i="1" s="1"/>
  <c r="K54" i="1"/>
  <c r="R54" i="1" s="1"/>
  <c r="Y54" i="1" s="1"/>
  <c r="K58" i="1"/>
  <c r="R58" i="1" s="1"/>
  <c r="Y58" i="1" s="1"/>
  <c r="K41" i="1"/>
  <c r="R41" i="1" s="1"/>
  <c r="Y41" i="1" s="1"/>
  <c r="K45" i="1"/>
  <c r="R45" i="1" s="1"/>
  <c r="Y45" i="1" s="1"/>
  <c r="K53" i="1"/>
  <c r="R53" i="1" s="1"/>
  <c r="Y53" i="1" s="1"/>
  <c r="D6" i="4"/>
  <c r="K49" i="1"/>
  <c r="R49" i="1" s="1"/>
  <c r="Y49" i="1" s="1"/>
  <c r="K57" i="1"/>
  <c r="R57" i="1" s="1"/>
  <c r="Y57" i="1" s="1"/>
  <c r="K9" i="1"/>
  <c r="R9" i="1" s="1"/>
  <c r="Y9" i="1" s="1"/>
  <c r="AF9" i="1" s="1"/>
  <c r="AM9" i="1" s="1"/>
  <c r="O5" i="5" s="1"/>
  <c r="K13" i="1"/>
  <c r="R13" i="1" s="1"/>
  <c r="Y13" i="1" s="1"/>
  <c r="K17" i="1"/>
  <c r="R17" i="1" s="1"/>
  <c r="Y17" i="1" s="1"/>
  <c r="K21" i="1"/>
  <c r="R21" i="1" s="1"/>
  <c r="Y21" i="1" s="1"/>
  <c r="K25" i="1"/>
  <c r="R25" i="1" s="1"/>
  <c r="Y25" i="1" s="1"/>
  <c r="K29" i="1"/>
  <c r="R29" i="1" s="1"/>
  <c r="Y29" i="1" s="1"/>
  <c r="K33" i="1"/>
  <c r="R33" i="1" s="1"/>
  <c r="Y33" i="1" s="1"/>
  <c r="K37" i="1"/>
  <c r="R37" i="1" s="1"/>
  <c r="Y37" i="1" s="1"/>
  <c r="K12" i="1"/>
  <c r="R12" i="1" s="1"/>
  <c r="Y12" i="1" s="1"/>
  <c r="K16" i="1"/>
  <c r="R16" i="1" s="1"/>
  <c r="Y16" i="1" s="1"/>
  <c r="K20" i="1"/>
  <c r="R20" i="1" s="1"/>
  <c r="Y20" i="1" s="1"/>
  <c r="K24" i="1"/>
  <c r="R24" i="1" s="1"/>
  <c r="Y24" i="1" s="1"/>
  <c r="K28" i="1"/>
  <c r="R28" i="1" s="1"/>
  <c r="Y28" i="1" s="1"/>
  <c r="K32" i="1"/>
  <c r="R32" i="1" s="1"/>
  <c r="Y32" i="1" s="1"/>
  <c r="K36" i="1"/>
  <c r="R36" i="1" s="1"/>
  <c r="Y36" i="1" s="1"/>
  <c r="K40" i="1"/>
  <c r="R40" i="1" s="1"/>
  <c r="Y40" i="1" s="1"/>
  <c r="K44" i="1"/>
  <c r="R44" i="1" s="1"/>
  <c r="Y44" i="1" s="1"/>
  <c r="K48" i="1"/>
  <c r="R48" i="1" s="1"/>
  <c r="Y48" i="1" s="1"/>
  <c r="K52" i="1"/>
  <c r="R52" i="1" s="1"/>
  <c r="Y52" i="1" s="1"/>
  <c r="K56" i="1"/>
  <c r="R56" i="1" s="1"/>
  <c r="Y56" i="1" s="1"/>
  <c r="K11" i="1"/>
  <c r="R11" i="1" s="1"/>
  <c r="Y11" i="1" s="1"/>
  <c r="K15" i="1"/>
  <c r="R15" i="1" s="1"/>
  <c r="Y15" i="1" s="1"/>
  <c r="K19" i="1"/>
  <c r="R19" i="1" s="1"/>
  <c r="Y19" i="1" s="1"/>
  <c r="K23" i="1"/>
  <c r="R23" i="1" s="1"/>
  <c r="Y23" i="1" s="1"/>
  <c r="K27" i="1"/>
  <c r="R27" i="1" s="1"/>
  <c r="Y27" i="1" s="1"/>
  <c r="K31" i="1"/>
  <c r="R31" i="1" s="1"/>
  <c r="Y31" i="1" s="1"/>
  <c r="K35" i="1"/>
  <c r="R35" i="1" s="1"/>
  <c r="Y35" i="1" s="1"/>
  <c r="K39" i="1"/>
  <c r="R39" i="1" s="1"/>
  <c r="Y39" i="1" s="1"/>
  <c r="K43" i="1"/>
  <c r="R43" i="1" s="1"/>
  <c r="Y43" i="1" s="1"/>
  <c r="K47" i="1"/>
  <c r="R47" i="1" s="1"/>
  <c r="Y47" i="1" s="1"/>
  <c r="K51" i="1"/>
  <c r="R51" i="1" s="1"/>
  <c r="Y51" i="1" s="1"/>
  <c r="K55" i="1"/>
  <c r="R55" i="1" s="1"/>
  <c r="Y55" i="1" s="1"/>
  <c r="K59" i="1"/>
  <c r="R59" i="1" s="1"/>
  <c r="Y59" i="1" s="1"/>
  <c r="D7" i="4"/>
  <c r="N8" i="1"/>
  <c r="U8" i="1" s="1"/>
  <c r="AB8" i="1" s="1"/>
  <c r="AI8" i="1" s="1"/>
  <c r="AP8" i="1" s="1"/>
  <c r="R4" i="5" s="1"/>
  <c r="I58" i="1"/>
  <c r="P58" i="1" s="1"/>
  <c r="W58" i="1" s="1"/>
  <c r="I54" i="1"/>
  <c r="P54" i="1" s="1"/>
  <c r="W54" i="1" s="1"/>
  <c r="I50" i="1"/>
  <c r="P50" i="1" s="1"/>
  <c r="W50" i="1" s="1"/>
  <c r="I46" i="1"/>
  <c r="P46" i="1" s="1"/>
  <c r="W46" i="1" s="1"/>
  <c r="I42" i="1"/>
  <c r="P42" i="1" s="1"/>
  <c r="W42" i="1" s="1"/>
  <c r="I38" i="1"/>
  <c r="P38" i="1" s="1"/>
  <c r="W38" i="1" s="1"/>
  <c r="I34" i="1"/>
  <c r="P34" i="1" s="1"/>
  <c r="W34" i="1" s="1"/>
  <c r="I30" i="1"/>
  <c r="P30" i="1" s="1"/>
  <c r="W30" i="1" s="1"/>
  <c r="I26" i="1"/>
  <c r="P26" i="1" s="1"/>
  <c r="W26" i="1" s="1"/>
  <c r="I22" i="1"/>
  <c r="P22" i="1" s="1"/>
  <c r="W22" i="1" s="1"/>
  <c r="I18" i="1"/>
  <c r="P18" i="1" s="1"/>
  <c r="W18" i="1" s="1"/>
  <c r="I14" i="1"/>
  <c r="P14" i="1" s="1"/>
  <c r="W14" i="1" s="1"/>
  <c r="I10" i="1"/>
  <c r="P10" i="1" s="1"/>
  <c r="W10" i="1" s="1"/>
  <c r="I51" i="1"/>
  <c r="P51" i="1" s="1"/>
  <c r="W51" i="1" s="1"/>
  <c r="AD52" i="1" s="1"/>
  <c r="AK52" i="1" s="1"/>
  <c r="M48" i="5" s="1"/>
  <c r="I47" i="1"/>
  <c r="P47" i="1" s="1"/>
  <c r="W47" i="1" s="1"/>
  <c r="AD48" i="1" s="1"/>
  <c r="AK48" i="1" s="1"/>
  <c r="M44" i="5" s="1"/>
  <c r="I43" i="1"/>
  <c r="P43" i="1" s="1"/>
  <c r="W43" i="1" s="1"/>
  <c r="I39" i="1"/>
  <c r="P39" i="1" s="1"/>
  <c r="W39" i="1" s="1"/>
  <c r="I35" i="1"/>
  <c r="P35" i="1" s="1"/>
  <c r="W35" i="1" s="1"/>
  <c r="I31" i="1"/>
  <c r="P31" i="1" s="1"/>
  <c r="W31" i="1" s="1"/>
  <c r="I27" i="1"/>
  <c r="P27" i="1" s="1"/>
  <c r="W27" i="1" s="1"/>
  <c r="I23" i="1"/>
  <c r="P23" i="1" s="1"/>
  <c r="W23" i="1" s="1"/>
  <c r="I19" i="1"/>
  <c r="P19" i="1" s="1"/>
  <c r="W19" i="1" s="1"/>
  <c r="I15" i="1"/>
  <c r="P15" i="1" s="1"/>
  <c r="W15" i="1" s="1"/>
  <c r="I11" i="1"/>
  <c r="P11" i="1" s="1"/>
  <c r="W11" i="1" s="1"/>
  <c r="I36" i="1"/>
  <c r="P36" i="1" s="1"/>
  <c r="W36" i="1" s="1"/>
  <c r="I32" i="1"/>
  <c r="P32" i="1" s="1"/>
  <c r="W32" i="1" s="1"/>
  <c r="I28" i="1"/>
  <c r="P28" i="1" s="1"/>
  <c r="W28" i="1" s="1"/>
  <c r="I24" i="1"/>
  <c r="P24" i="1" s="1"/>
  <c r="W24" i="1" s="1"/>
  <c r="I20" i="1"/>
  <c r="P20" i="1" s="1"/>
  <c r="W20" i="1" s="1"/>
  <c r="I16" i="1"/>
  <c r="P16" i="1" s="1"/>
  <c r="W16" i="1" s="1"/>
  <c r="I12" i="1"/>
  <c r="P12" i="1" s="1"/>
  <c r="W12" i="1" s="1"/>
  <c r="J8" i="1"/>
  <c r="Q10" i="1" s="1"/>
  <c r="X10" i="1" s="1"/>
  <c r="AE10" i="1" s="1"/>
  <c r="AL10" i="1" s="1"/>
  <c r="N6" i="5" s="1"/>
  <c r="G7" i="4"/>
  <c r="N59" i="1"/>
  <c r="U59" i="1" s="1"/>
  <c r="AB59" i="1" s="1"/>
  <c r="L58" i="1"/>
  <c r="S58" i="1" s="1"/>
  <c r="Z58" i="1" s="1"/>
  <c r="AG59" i="1" s="1"/>
  <c r="AN59" i="1" s="1"/>
  <c r="P55" i="5" s="1"/>
  <c r="J57" i="1"/>
  <c r="Q59" i="1" s="1"/>
  <c r="X59" i="1" s="1"/>
  <c r="N55" i="1"/>
  <c r="U55" i="1" s="1"/>
  <c r="AB55" i="1" s="1"/>
  <c r="L54" i="1"/>
  <c r="S54" i="1" s="1"/>
  <c r="Z54" i="1" s="1"/>
  <c r="J53" i="1"/>
  <c r="Q55" i="1" s="1"/>
  <c r="X55" i="1" s="1"/>
  <c r="AE55" i="1" s="1"/>
  <c r="AL55" i="1" s="1"/>
  <c r="N51" i="5" s="1"/>
  <c r="N51" i="1"/>
  <c r="U51" i="1" s="1"/>
  <c r="AB51" i="1" s="1"/>
  <c r="L50" i="1"/>
  <c r="S50" i="1" s="1"/>
  <c r="Z50" i="1" s="1"/>
  <c r="J49" i="1"/>
  <c r="Q51" i="1" s="1"/>
  <c r="X51" i="1" s="1"/>
  <c r="AE51" i="1" s="1"/>
  <c r="AL51" i="1" s="1"/>
  <c r="N47" i="5" s="1"/>
  <c r="N47" i="1"/>
  <c r="U47" i="1" s="1"/>
  <c r="AB47" i="1" s="1"/>
  <c r="L46" i="1"/>
  <c r="S46" i="1" s="1"/>
  <c r="Z46" i="1" s="1"/>
  <c r="J45" i="1"/>
  <c r="Q47" i="1" s="1"/>
  <c r="X47" i="1" s="1"/>
  <c r="N43" i="1"/>
  <c r="U43" i="1" s="1"/>
  <c r="AB43" i="1" s="1"/>
  <c r="L42" i="1"/>
  <c r="S42" i="1" s="1"/>
  <c r="Z42" i="1" s="1"/>
  <c r="J41" i="1"/>
  <c r="Q43" i="1" s="1"/>
  <c r="X43" i="1" s="1"/>
  <c r="N39" i="1"/>
  <c r="U39" i="1" s="1"/>
  <c r="AB39" i="1" s="1"/>
  <c r="L38" i="1"/>
  <c r="S38" i="1" s="1"/>
  <c r="Z38" i="1" s="1"/>
  <c r="J37" i="1"/>
  <c r="Q39" i="1" s="1"/>
  <c r="X39" i="1" s="1"/>
  <c r="N35" i="1"/>
  <c r="U35" i="1" s="1"/>
  <c r="AB35" i="1" s="1"/>
  <c r="L34" i="1"/>
  <c r="S34" i="1" s="1"/>
  <c r="Z34" i="1" s="1"/>
  <c r="AG34" i="1" s="1"/>
  <c r="AN34" i="1" s="1"/>
  <c r="P30" i="5" s="1"/>
  <c r="J33" i="1"/>
  <c r="Q35" i="1" s="1"/>
  <c r="X35" i="1" s="1"/>
  <c r="AE36" i="1" s="1"/>
  <c r="AL36" i="1" s="1"/>
  <c r="N32" i="5" s="1"/>
  <c r="N31" i="1"/>
  <c r="U31" i="1" s="1"/>
  <c r="AB31" i="1" s="1"/>
  <c r="L30" i="1"/>
  <c r="S30" i="1" s="1"/>
  <c r="Z30" i="1" s="1"/>
  <c r="J29" i="1"/>
  <c r="Q31" i="1" s="1"/>
  <c r="X31" i="1" s="1"/>
  <c r="N27" i="1"/>
  <c r="U27" i="1" s="1"/>
  <c r="AB27" i="1" s="1"/>
  <c r="AI27" i="1" s="1"/>
  <c r="AP27" i="1" s="1"/>
  <c r="R23" i="5" s="1"/>
  <c r="L26" i="1"/>
  <c r="S26" i="1" s="1"/>
  <c r="Z26" i="1" s="1"/>
  <c r="J25" i="1"/>
  <c r="Q27" i="1" s="1"/>
  <c r="X27" i="1" s="1"/>
  <c r="N23" i="1"/>
  <c r="U23" i="1" s="1"/>
  <c r="AB23" i="1" s="1"/>
  <c r="L22" i="1"/>
  <c r="S22" i="1" s="1"/>
  <c r="Z22" i="1" s="1"/>
  <c r="J21" i="1"/>
  <c r="Q23" i="1" s="1"/>
  <c r="X23" i="1" s="1"/>
  <c r="N19" i="1"/>
  <c r="U19" i="1" s="1"/>
  <c r="AB19" i="1" s="1"/>
  <c r="L18" i="1"/>
  <c r="S18" i="1" s="1"/>
  <c r="Z18" i="1" s="1"/>
  <c r="J17" i="1"/>
  <c r="Q19" i="1" s="1"/>
  <c r="X19" i="1" s="1"/>
  <c r="N15" i="1"/>
  <c r="U15" i="1" s="1"/>
  <c r="AB15" i="1" s="1"/>
  <c r="L14" i="1"/>
  <c r="S14" i="1" s="1"/>
  <c r="Z14" i="1" s="1"/>
  <c r="J13" i="1"/>
  <c r="Q15" i="1" s="1"/>
  <c r="X15" i="1" s="1"/>
  <c r="J9" i="1"/>
  <c r="Q11" i="1" s="1"/>
  <c r="X11" i="1" s="1"/>
  <c r="I57" i="1"/>
  <c r="P57" i="1" s="1"/>
  <c r="W57" i="1" s="1"/>
  <c r="I53" i="1"/>
  <c r="P53" i="1" s="1"/>
  <c r="W53" i="1" s="1"/>
  <c r="AD53" i="1" s="1"/>
  <c r="AK53" i="1" s="1"/>
  <c r="M49" i="5" s="1"/>
  <c r="I49" i="1"/>
  <c r="P49" i="1" s="1"/>
  <c r="W49" i="1" s="1"/>
  <c r="AD49" i="1" s="1"/>
  <c r="AK49" i="1" s="1"/>
  <c r="M45" i="5" s="1"/>
  <c r="I45" i="1"/>
  <c r="P45" i="1" s="1"/>
  <c r="W45" i="1" s="1"/>
  <c r="I41" i="1"/>
  <c r="P41" i="1" s="1"/>
  <c r="W41" i="1" s="1"/>
  <c r="I37" i="1"/>
  <c r="P37" i="1" s="1"/>
  <c r="W37" i="1" s="1"/>
  <c r="I33" i="1"/>
  <c r="P33" i="1" s="1"/>
  <c r="W33" i="1" s="1"/>
  <c r="I29" i="1"/>
  <c r="P29" i="1" s="1"/>
  <c r="W29" i="1" s="1"/>
  <c r="I25" i="1"/>
  <c r="P25" i="1" s="1"/>
  <c r="W25" i="1" s="1"/>
  <c r="I21" i="1"/>
  <c r="P21" i="1" s="1"/>
  <c r="W21" i="1" s="1"/>
  <c r="I17" i="1"/>
  <c r="P17" i="1" s="1"/>
  <c r="W17" i="1" s="1"/>
  <c r="I13" i="1"/>
  <c r="P13" i="1" s="1"/>
  <c r="W13" i="1" s="1"/>
  <c r="AE58" i="1"/>
  <c r="AL58" i="1" s="1"/>
  <c r="N54" i="5" s="1"/>
  <c r="AE9" i="1"/>
  <c r="AL9" i="1" s="1"/>
  <c r="N5" i="5" s="1"/>
  <c r="I2" i="4"/>
  <c r="S4" i="5" l="1"/>
  <c r="AI51" i="1"/>
  <c r="AP51" i="1" s="1"/>
  <c r="R47" i="5" s="1"/>
  <c r="AI40" i="1"/>
  <c r="AP40" i="1" s="1"/>
  <c r="R36" i="5" s="1"/>
  <c r="AI23" i="1"/>
  <c r="AP23" i="1" s="1"/>
  <c r="R19" i="5" s="1"/>
  <c r="AI50" i="1"/>
  <c r="AP50" i="1" s="1"/>
  <c r="R46" i="5" s="1"/>
  <c r="AH43" i="1"/>
  <c r="AO43" i="1" s="1"/>
  <c r="Q39" i="5" s="1"/>
  <c r="AD57" i="1"/>
  <c r="AK57" i="1" s="1"/>
  <c r="M53" i="5" s="1"/>
  <c r="AG57" i="1"/>
  <c r="AN57" i="1" s="1"/>
  <c r="P53" i="5" s="1"/>
  <c r="AE18" i="1"/>
  <c r="AL18" i="1" s="1"/>
  <c r="N14" i="5" s="1"/>
  <c r="AI10" i="1"/>
  <c r="AP10" i="1" s="1"/>
  <c r="R6" i="5" s="1"/>
  <c r="AG23" i="1"/>
  <c r="AN23" i="1" s="1"/>
  <c r="P19" i="5" s="1"/>
  <c r="AG39" i="1"/>
  <c r="AN39" i="1" s="1"/>
  <c r="P35" i="5" s="1"/>
  <c r="AI59" i="1"/>
  <c r="AP59" i="1" s="1"/>
  <c r="R55" i="5" s="1"/>
  <c r="AH30" i="1"/>
  <c r="AO30" i="1" s="1"/>
  <c r="Q26" i="5" s="1"/>
  <c r="AE38" i="1"/>
  <c r="AL38" i="1" s="1"/>
  <c r="N34" i="5" s="1"/>
  <c r="AI35" i="1"/>
  <c r="AP35" i="1" s="1"/>
  <c r="R31" i="5" s="1"/>
  <c r="AE40" i="1"/>
  <c r="AL40" i="1" s="1"/>
  <c r="N36" i="5" s="1"/>
  <c r="AG21" i="1"/>
  <c r="AN21" i="1" s="1"/>
  <c r="P17" i="5" s="1"/>
  <c r="AH34" i="1"/>
  <c r="AO34" i="1" s="1"/>
  <c r="Q30" i="5" s="1"/>
  <c r="AI31" i="1"/>
  <c r="AP31" i="1" s="1"/>
  <c r="R27" i="5" s="1"/>
  <c r="AI30" i="1"/>
  <c r="AP30" i="1" s="1"/>
  <c r="R26" i="5" s="1"/>
  <c r="AG13" i="1"/>
  <c r="AN13" i="1" s="1"/>
  <c r="P9" i="5" s="1"/>
  <c r="AH13" i="1"/>
  <c r="AO13" i="1" s="1"/>
  <c r="Q9" i="5" s="1"/>
  <c r="AE29" i="1"/>
  <c r="AL29" i="1" s="1"/>
  <c r="N25" i="5" s="1"/>
  <c r="AH14" i="1"/>
  <c r="AO14" i="1" s="1"/>
  <c r="Q10" i="5" s="1"/>
  <c r="AG40" i="1"/>
  <c r="AN40" i="1" s="1"/>
  <c r="P36" i="5" s="1"/>
  <c r="AE14" i="1"/>
  <c r="AL14" i="1" s="1"/>
  <c r="N10" i="5" s="1"/>
  <c r="AI47" i="1"/>
  <c r="AP47" i="1" s="1"/>
  <c r="R43" i="5" s="1"/>
  <c r="AE50" i="1"/>
  <c r="AL50" i="1" s="1"/>
  <c r="N46" i="5" s="1"/>
  <c r="AG30" i="1"/>
  <c r="AN30" i="1" s="1"/>
  <c r="P26" i="5" s="1"/>
  <c r="AG41" i="1"/>
  <c r="AN41" i="1" s="1"/>
  <c r="P37" i="5" s="1"/>
  <c r="AE47" i="1"/>
  <c r="AL47" i="1" s="1"/>
  <c r="N43" i="5" s="1"/>
  <c r="AE15" i="1"/>
  <c r="AL15" i="1" s="1"/>
  <c r="N11" i="5" s="1"/>
  <c r="AI25" i="1"/>
  <c r="AP25" i="1" s="1"/>
  <c r="R21" i="5" s="1"/>
  <c r="AG52" i="1"/>
  <c r="AN52" i="1" s="1"/>
  <c r="P48" i="5" s="1"/>
  <c r="AH12" i="1"/>
  <c r="AO12" i="1" s="1"/>
  <c r="Q8" i="5" s="1"/>
  <c r="AF54" i="1"/>
  <c r="AM54" i="1" s="1"/>
  <c r="O50" i="5" s="1"/>
  <c r="AH55" i="1"/>
  <c r="AO55" i="1" s="1"/>
  <c r="Q51" i="5" s="1"/>
  <c r="AG11" i="1"/>
  <c r="AN11" i="1" s="1"/>
  <c r="P7" i="5" s="1"/>
  <c r="AE37" i="1"/>
  <c r="AL37" i="1" s="1"/>
  <c r="N33" i="5" s="1"/>
  <c r="AG56" i="1"/>
  <c r="AN56" i="1" s="1"/>
  <c r="P52" i="5" s="1"/>
  <c r="AI46" i="1"/>
  <c r="AP46" i="1" s="1"/>
  <c r="R42" i="5" s="1"/>
  <c r="AD55" i="1"/>
  <c r="AK55" i="1" s="1"/>
  <c r="M51" i="5" s="1"/>
  <c r="AF53" i="1"/>
  <c r="AM53" i="1" s="1"/>
  <c r="O49" i="5" s="1"/>
  <c r="AH28" i="1"/>
  <c r="AO28" i="1" s="1"/>
  <c r="Q24" i="5" s="1"/>
  <c r="AI54" i="1"/>
  <c r="AP54" i="1" s="1"/>
  <c r="R50" i="5" s="1"/>
  <c r="AD40" i="1"/>
  <c r="AK40" i="1" s="1"/>
  <c r="M36" i="5" s="1"/>
  <c r="AF45" i="1"/>
  <c r="AM45" i="1" s="1"/>
  <c r="O41" i="5" s="1"/>
  <c r="AF35" i="1"/>
  <c r="AM35" i="1" s="1"/>
  <c r="O31" i="5" s="1"/>
  <c r="AE33" i="1"/>
  <c r="AL33" i="1" s="1"/>
  <c r="N29" i="5" s="1"/>
  <c r="AH9" i="1"/>
  <c r="AO9" i="1" s="1"/>
  <c r="Q5" i="5" s="1"/>
  <c r="AG43" i="1"/>
  <c r="AN43" i="1" s="1"/>
  <c r="P39" i="5" s="1"/>
  <c r="AD13" i="1"/>
  <c r="AK13" i="1" s="1"/>
  <c r="M9" i="5" s="1"/>
  <c r="AF17" i="1"/>
  <c r="AM17" i="1" s="1"/>
  <c r="O13" i="5" s="1"/>
  <c r="AF26" i="1"/>
  <c r="AM26" i="1" s="1"/>
  <c r="O22" i="5" s="1"/>
  <c r="AH46" i="1"/>
  <c r="AO46" i="1" s="1"/>
  <c r="Q42" i="5" s="1"/>
  <c r="AH15" i="1"/>
  <c r="AO15" i="1" s="1"/>
  <c r="Q11" i="5" s="1"/>
  <c r="AI53" i="1"/>
  <c r="AP53" i="1" s="1"/>
  <c r="R49" i="5" s="1"/>
  <c r="AG38" i="1"/>
  <c r="AN38" i="1" s="1"/>
  <c r="P34" i="5" s="1"/>
  <c r="AI49" i="1"/>
  <c r="AP49" i="1" s="1"/>
  <c r="R45" i="5" s="1"/>
  <c r="AI20" i="1"/>
  <c r="AP20" i="1" s="1"/>
  <c r="R16" i="5" s="1"/>
  <c r="AE44" i="1"/>
  <c r="AL44" i="1" s="1"/>
  <c r="N40" i="5" s="1"/>
  <c r="AH56" i="1"/>
  <c r="AO56" i="1" s="1"/>
  <c r="Q52" i="5" s="1"/>
  <c r="AG54" i="1"/>
  <c r="AN54" i="1" s="1"/>
  <c r="P50" i="5" s="1"/>
  <c r="AF28" i="1"/>
  <c r="AM28" i="1" s="1"/>
  <c r="O24" i="5" s="1"/>
  <c r="AH45" i="1"/>
  <c r="AO45" i="1" s="1"/>
  <c r="Q41" i="5" s="1"/>
  <c r="AG15" i="1"/>
  <c r="AN15" i="1" s="1"/>
  <c r="P11" i="5" s="1"/>
  <c r="AE59" i="1"/>
  <c r="AL59" i="1" s="1"/>
  <c r="N55" i="5" s="1"/>
  <c r="AG20" i="1"/>
  <c r="AN20" i="1" s="1"/>
  <c r="P16" i="5" s="1"/>
  <c r="AF25" i="1"/>
  <c r="AM25" i="1" s="1"/>
  <c r="O21" i="5" s="1"/>
  <c r="AD22" i="1"/>
  <c r="AK22" i="1" s="1"/>
  <c r="M18" i="5" s="1"/>
  <c r="AD30" i="1"/>
  <c r="AK30" i="1" s="1"/>
  <c r="M26" i="5" s="1"/>
  <c r="AE11" i="1"/>
  <c r="AL11" i="1" s="1"/>
  <c r="N7" i="5" s="1"/>
  <c r="AF13" i="1"/>
  <c r="AM13" i="1" s="1"/>
  <c r="O9" i="5" s="1"/>
  <c r="AH11" i="1"/>
  <c r="AO11" i="1" s="1"/>
  <c r="Q7" i="5" s="1"/>
  <c r="AE21" i="1"/>
  <c r="AL21" i="1" s="1"/>
  <c r="N17" i="5" s="1"/>
  <c r="AD56" i="1"/>
  <c r="AK56" i="1" s="1"/>
  <c r="M52" i="5" s="1"/>
  <c r="AI57" i="1"/>
  <c r="AP57" i="1" s="1"/>
  <c r="R53" i="5" s="1"/>
  <c r="AG48" i="1"/>
  <c r="AN48" i="1" s="1"/>
  <c r="P44" i="5" s="1"/>
  <c r="AI55" i="1"/>
  <c r="AP55" i="1" s="1"/>
  <c r="R51" i="5" s="1"/>
  <c r="AF56" i="1"/>
  <c r="AM56" i="1" s="1"/>
  <c r="O52" i="5" s="1"/>
  <c r="AH41" i="1"/>
  <c r="AO41" i="1" s="1"/>
  <c r="Q37" i="5" s="1"/>
  <c r="AI17" i="1"/>
  <c r="AP17" i="1" s="1"/>
  <c r="R13" i="5" s="1"/>
  <c r="AG31" i="1"/>
  <c r="AN31" i="1" s="1"/>
  <c r="P27" i="5" s="1"/>
  <c r="AI9" i="1"/>
  <c r="AP9" i="1" s="1"/>
  <c r="R5" i="5" s="1"/>
  <c r="AF12" i="1"/>
  <c r="AM12" i="1" s="1"/>
  <c r="O8" i="5" s="1"/>
  <c r="AD20" i="1"/>
  <c r="AK20" i="1" s="1"/>
  <c r="M16" i="5" s="1"/>
  <c r="AD11" i="1"/>
  <c r="AK11" i="1" s="1"/>
  <c r="M7" i="5" s="1"/>
  <c r="AD43" i="1"/>
  <c r="AK43" i="1" s="1"/>
  <c r="M39" i="5" s="1"/>
  <c r="AF23" i="1"/>
  <c r="AM23" i="1" s="1"/>
  <c r="O19" i="5" s="1"/>
  <c r="AF41" i="1"/>
  <c r="AM41" i="1" s="1"/>
  <c r="O37" i="5" s="1"/>
  <c r="AF38" i="1"/>
  <c r="AM38" i="1" s="1"/>
  <c r="O34" i="5" s="1"/>
  <c r="AF18" i="1"/>
  <c r="AM18" i="1" s="1"/>
  <c r="O14" i="5" s="1"/>
  <c r="AH27" i="1"/>
  <c r="AO27" i="1" s="1"/>
  <c r="Q23" i="5" s="1"/>
  <c r="AH59" i="1"/>
  <c r="AO59" i="1" s="1"/>
  <c r="Q55" i="5" s="1"/>
  <c r="AE13" i="1"/>
  <c r="AL13" i="1" s="1"/>
  <c r="N9" i="5" s="1"/>
  <c r="AI38" i="1"/>
  <c r="AP38" i="1" s="1"/>
  <c r="R34" i="5" s="1"/>
  <c r="AI22" i="1"/>
  <c r="AP22" i="1" s="1"/>
  <c r="R18" i="5" s="1"/>
  <c r="AE45" i="1"/>
  <c r="AL45" i="1" s="1"/>
  <c r="N41" i="5" s="1"/>
  <c r="AG33" i="1"/>
  <c r="AN33" i="1" s="1"/>
  <c r="P29" i="5" s="1"/>
  <c r="AD59" i="1"/>
  <c r="AK59" i="1" s="1"/>
  <c r="M55" i="5" s="1"/>
  <c r="AE19" i="1"/>
  <c r="AL19" i="1" s="1"/>
  <c r="N15" i="5" s="1"/>
  <c r="AD44" i="1"/>
  <c r="AK44" i="1" s="1"/>
  <c r="M40" i="5" s="1"/>
  <c r="AG44" i="1"/>
  <c r="AN44" i="1" s="1"/>
  <c r="P40" i="5" s="1"/>
  <c r="AG9" i="1"/>
  <c r="AN9" i="1" s="1"/>
  <c r="P5" i="5" s="1"/>
  <c r="AI41" i="1"/>
  <c r="AP41" i="1" s="1"/>
  <c r="R37" i="5" s="1"/>
  <c r="AI37" i="1"/>
  <c r="AP37" i="1" s="1"/>
  <c r="R33" i="5" s="1"/>
  <c r="AD41" i="1"/>
  <c r="AK41" i="1" s="1"/>
  <c r="M37" i="5" s="1"/>
  <c r="AD32" i="1"/>
  <c r="AK32" i="1" s="1"/>
  <c r="M28" i="5" s="1"/>
  <c r="AF29" i="1"/>
  <c r="AM29" i="1" s="1"/>
  <c r="O25" i="5" s="1"/>
  <c r="AF42" i="1"/>
  <c r="AM42" i="1" s="1"/>
  <c r="O38" i="5" s="1"/>
  <c r="AE41" i="1"/>
  <c r="AL41" i="1" s="1"/>
  <c r="N37" i="5" s="1"/>
  <c r="AF39" i="1"/>
  <c r="AM39" i="1" s="1"/>
  <c r="O35" i="5" s="1"/>
  <c r="AH47" i="1"/>
  <c r="AO47" i="1" s="1"/>
  <c r="Q43" i="5" s="1"/>
  <c r="AG32" i="1"/>
  <c r="AN32" i="1" s="1"/>
  <c r="P28" i="5" s="1"/>
  <c r="AI43" i="1"/>
  <c r="AP43" i="1" s="1"/>
  <c r="R39" i="5" s="1"/>
  <c r="AF44" i="1"/>
  <c r="AM44" i="1" s="1"/>
  <c r="O40" i="5" s="1"/>
  <c r="AH44" i="1"/>
  <c r="AO44" i="1" s="1"/>
  <c r="Q40" i="5" s="1"/>
  <c r="AE28" i="1"/>
  <c r="AL28" i="1" s="1"/>
  <c r="N24" i="5" s="1"/>
  <c r="AG47" i="1"/>
  <c r="AN47" i="1" s="1"/>
  <c r="P43" i="5" s="1"/>
  <c r="AF58" i="1"/>
  <c r="AM58" i="1" s="1"/>
  <c r="O54" i="5" s="1"/>
  <c r="AG37" i="1"/>
  <c r="AN37" i="1" s="1"/>
  <c r="P33" i="5" s="1"/>
  <c r="AI16" i="1"/>
  <c r="AP16" i="1" s="1"/>
  <c r="R12" i="5" s="1"/>
  <c r="AF11" i="1"/>
  <c r="AM11" i="1" s="1"/>
  <c r="O7" i="5" s="1"/>
  <c r="AG49" i="1"/>
  <c r="AN49" i="1" s="1"/>
  <c r="P45" i="5" s="1"/>
  <c r="AE53" i="1"/>
  <c r="AL53" i="1" s="1"/>
  <c r="N49" i="5" s="1"/>
  <c r="AF27" i="1"/>
  <c r="AM27" i="1" s="1"/>
  <c r="O23" i="5" s="1"/>
  <c r="AI52" i="1"/>
  <c r="AP52" i="1" s="1"/>
  <c r="R48" i="5" s="1"/>
  <c r="AD9" i="1"/>
  <c r="AK9" i="1" s="1"/>
  <c r="M5" i="5" s="1"/>
  <c r="AG45" i="1"/>
  <c r="AN45" i="1" s="1"/>
  <c r="P41" i="5" s="1"/>
  <c r="AD36" i="1"/>
  <c r="AK36" i="1" s="1"/>
  <c r="M32" i="5" s="1"/>
  <c r="AG55" i="1"/>
  <c r="AN55" i="1" s="1"/>
  <c r="P51" i="5" s="1"/>
  <c r="AH31" i="1"/>
  <c r="AO31" i="1" s="1"/>
  <c r="Q27" i="5" s="1"/>
  <c r="AI28" i="1"/>
  <c r="AP28" i="1" s="1"/>
  <c r="R24" i="5" s="1"/>
  <c r="AE22" i="1"/>
  <c r="AL22" i="1" s="1"/>
  <c r="N18" i="5" s="1"/>
  <c r="AI42" i="1"/>
  <c r="AP42" i="1" s="1"/>
  <c r="R38" i="5" s="1"/>
  <c r="AE30" i="1"/>
  <c r="AL30" i="1" s="1"/>
  <c r="N26" i="5" s="1"/>
  <c r="AD35" i="1"/>
  <c r="AK35" i="1" s="1"/>
  <c r="M31" i="5" s="1"/>
  <c r="AE26" i="1"/>
  <c r="AL26" i="1" s="1"/>
  <c r="N22" i="5" s="1"/>
  <c r="AI29" i="1"/>
  <c r="AP29" i="1" s="1"/>
  <c r="R25" i="5" s="1"/>
  <c r="AG18" i="1"/>
  <c r="AN18" i="1" s="1"/>
  <c r="P14" i="5" s="1"/>
  <c r="AG50" i="1"/>
  <c r="AN50" i="1" s="1"/>
  <c r="P46" i="5" s="1"/>
  <c r="AE52" i="1"/>
  <c r="AL52" i="1" s="1"/>
  <c r="N48" i="5" s="1"/>
  <c r="AE24" i="1"/>
  <c r="AL24" i="1" s="1"/>
  <c r="N20" i="5" s="1"/>
  <c r="AH49" i="1"/>
  <c r="AO49" i="1" s="1"/>
  <c r="Q45" i="5" s="1"/>
  <c r="AD27" i="1"/>
  <c r="AK27" i="1" s="1"/>
  <c r="M23" i="5" s="1"/>
  <c r="AH58" i="1"/>
  <c r="AO58" i="1" s="1"/>
  <c r="Q54" i="5" s="1"/>
  <c r="AF21" i="1"/>
  <c r="AM21" i="1" s="1"/>
  <c r="O17" i="5" s="1"/>
  <c r="AD39" i="1"/>
  <c r="AK39" i="1" s="1"/>
  <c r="M35" i="5" s="1"/>
  <c r="AF59" i="1"/>
  <c r="AM59" i="1" s="1"/>
  <c r="O55" i="5" s="1"/>
  <c r="AH29" i="1"/>
  <c r="AO29" i="1" s="1"/>
  <c r="Q25" i="5" s="1"/>
  <c r="AE20" i="1"/>
  <c r="AL20" i="1" s="1"/>
  <c r="N16" i="5" s="1"/>
  <c r="AE35" i="1"/>
  <c r="AL35" i="1" s="1"/>
  <c r="N31" i="5" s="1"/>
  <c r="AI44" i="1"/>
  <c r="AP44" i="1" s="1"/>
  <c r="R40" i="5" s="1"/>
  <c r="AG22" i="1"/>
  <c r="AN22" i="1" s="1"/>
  <c r="P18" i="5" s="1"/>
  <c r="AD16" i="1"/>
  <c r="AK16" i="1" s="1"/>
  <c r="M12" i="5" s="1"/>
  <c r="AF31" i="1"/>
  <c r="AM31" i="1" s="1"/>
  <c r="O27" i="5" s="1"/>
  <c r="AH16" i="1"/>
  <c r="AO16" i="1" s="1"/>
  <c r="Q12" i="5" s="1"/>
  <c r="AG42" i="1"/>
  <c r="AN42" i="1" s="1"/>
  <c r="P38" i="5" s="1"/>
  <c r="AD25" i="1"/>
  <c r="AK25" i="1" s="1"/>
  <c r="M21" i="5" s="1"/>
  <c r="AD15" i="1"/>
  <c r="AK15" i="1" s="1"/>
  <c r="M11" i="5" s="1"/>
  <c r="AD47" i="1"/>
  <c r="AK47" i="1" s="1"/>
  <c r="M43" i="5" s="1"/>
  <c r="AF52" i="1"/>
  <c r="AM52" i="1" s="1"/>
  <c r="O48" i="5" s="1"/>
  <c r="AF20" i="1"/>
  <c r="AM20" i="1" s="1"/>
  <c r="O16" i="5" s="1"/>
  <c r="AF36" i="1"/>
  <c r="AM36" i="1" s="1"/>
  <c r="O32" i="5" s="1"/>
  <c r="AH37" i="1"/>
  <c r="AO37" i="1" s="1"/>
  <c r="Q33" i="5" s="1"/>
  <c r="AH54" i="1"/>
  <c r="AO54" i="1" s="1"/>
  <c r="Q50" i="5" s="1"/>
  <c r="AH21" i="1"/>
  <c r="AO21" i="1" s="1"/>
  <c r="Q17" i="5" s="1"/>
  <c r="AH51" i="1"/>
  <c r="AO51" i="1" s="1"/>
  <c r="Q47" i="5" s="1"/>
  <c r="AI14" i="1"/>
  <c r="AP14" i="1" s="1"/>
  <c r="R10" i="5" s="1"/>
  <c r="AI19" i="1"/>
  <c r="AP19" i="1" s="1"/>
  <c r="R15" i="5" s="1"/>
  <c r="AE23" i="1"/>
  <c r="AL23" i="1" s="1"/>
  <c r="N19" i="5" s="1"/>
  <c r="AI32" i="1"/>
  <c r="AP32" i="1" s="1"/>
  <c r="R28" i="5" s="1"/>
  <c r="AF48" i="1"/>
  <c r="AM48" i="1" s="1"/>
  <c r="O44" i="5" s="1"/>
  <c r="AF16" i="1"/>
  <c r="AM16" i="1" s="1"/>
  <c r="O12" i="5" s="1"/>
  <c r="AF32" i="1"/>
  <c r="AM32" i="1" s="1"/>
  <c r="O28" i="5" s="1"/>
  <c r="AH33" i="1"/>
  <c r="AO33" i="1" s="1"/>
  <c r="Q29" i="5" s="1"/>
  <c r="AE56" i="1"/>
  <c r="AL56" i="1" s="1"/>
  <c r="N52" i="5" s="1"/>
  <c r="AH48" i="1"/>
  <c r="AO48" i="1" s="1"/>
  <c r="Q44" i="5" s="1"/>
  <c r="AI48" i="1"/>
  <c r="AP48" i="1" s="1"/>
  <c r="R44" i="5" s="1"/>
  <c r="AD34" i="1"/>
  <c r="AK34" i="1" s="1"/>
  <c r="M30" i="5" s="1"/>
  <c r="AD54" i="1"/>
  <c r="AK54" i="1" s="1"/>
  <c r="M50" i="5" s="1"/>
  <c r="AD17" i="1"/>
  <c r="AK17" i="1" s="1"/>
  <c r="M13" i="5" s="1"/>
  <c r="AE31" i="1"/>
  <c r="AL31" i="1" s="1"/>
  <c r="N27" i="5" s="1"/>
  <c r="AD58" i="1"/>
  <c r="AK58" i="1" s="1"/>
  <c r="M54" i="5" s="1"/>
  <c r="AF22" i="1"/>
  <c r="AM22" i="1" s="1"/>
  <c r="O18" i="5" s="1"/>
  <c r="AH42" i="1"/>
  <c r="AO42" i="1" s="1"/>
  <c r="Q38" i="5" s="1"/>
  <c r="AD12" i="1"/>
  <c r="AK12" i="1" s="1"/>
  <c r="M8" i="5" s="1"/>
  <c r="AI13" i="1"/>
  <c r="AP13" i="1" s="1"/>
  <c r="R9" i="5" s="1"/>
  <c r="AF43" i="1"/>
  <c r="AM43" i="1" s="1"/>
  <c r="O39" i="5" s="1"/>
  <c r="AH17" i="1"/>
  <c r="AO17" i="1" s="1"/>
  <c r="Q13" i="5" s="1"/>
  <c r="AH24" i="1"/>
  <c r="AO24" i="1" s="1"/>
  <c r="Q20" i="5" s="1"/>
  <c r="AG25" i="1"/>
  <c r="AN25" i="1" s="1"/>
  <c r="P21" i="5" s="1"/>
  <c r="AI18" i="1"/>
  <c r="AP18" i="1" s="1"/>
  <c r="R14" i="5" s="1"/>
  <c r="AE17" i="1"/>
  <c r="AL17" i="1" s="1"/>
  <c r="N13" i="5" s="1"/>
  <c r="AD45" i="1"/>
  <c r="AK45" i="1" s="1"/>
  <c r="M41" i="5" s="1"/>
  <c r="AG26" i="1"/>
  <c r="AN26" i="1" s="1"/>
  <c r="P22" i="5" s="1"/>
  <c r="AD29" i="1"/>
  <c r="AK29" i="1" s="1"/>
  <c r="M25" i="5" s="1"/>
  <c r="AD31" i="1"/>
  <c r="AK31" i="1" s="1"/>
  <c r="M27" i="5" s="1"/>
  <c r="AD19" i="1"/>
  <c r="AK19" i="1" s="1"/>
  <c r="M15" i="5" s="1"/>
  <c r="AF30" i="1"/>
  <c r="AM30" i="1" s="1"/>
  <c r="O26" i="5" s="1"/>
  <c r="AF10" i="1"/>
  <c r="AM10" i="1" s="1"/>
  <c r="O6" i="5" s="1"/>
  <c r="AH19" i="1"/>
  <c r="AO19" i="1" s="1"/>
  <c r="Q15" i="5" s="1"/>
  <c r="AI39" i="1"/>
  <c r="AP39" i="1" s="1"/>
  <c r="R35" i="5" s="1"/>
  <c r="AI21" i="1"/>
  <c r="AP21" i="1" s="1"/>
  <c r="R17" i="5" s="1"/>
  <c r="AE12" i="1"/>
  <c r="AL12" i="1" s="1"/>
  <c r="N8" i="5" s="1"/>
  <c r="AE43" i="1"/>
  <c r="AL43" i="1" s="1"/>
  <c r="N39" i="5" s="1"/>
  <c r="AE46" i="1"/>
  <c r="AL46" i="1" s="1"/>
  <c r="N42" i="5" s="1"/>
  <c r="AG51" i="1"/>
  <c r="AN51" i="1" s="1"/>
  <c r="P47" i="5" s="1"/>
  <c r="AH32" i="1"/>
  <c r="AO32" i="1" s="1"/>
  <c r="Q28" i="5" s="1"/>
  <c r="AD46" i="1"/>
  <c r="AK46" i="1" s="1"/>
  <c r="M42" i="5" s="1"/>
  <c r="AH50" i="1"/>
  <c r="AO50" i="1" s="1"/>
  <c r="Q46" i="5" s="1"/>
  <c r="AD24" i="1"/>
  <c r="AK24" i="1" s="1"/>
  <c r="M20" i="5" s="1"/>
  <c r="AF51" i="1"/>
  <c r="AM51" i="1" s="1"/>
  <c r="O47" i="5" s="1"/>
  <c r="AH25" i="1"/>
  <c r="AO25" i="1" s="1"/>
  <c r="Q21" i="5" s="1"/>
  <c r="AD28" i="1"/>
  <c r="AK28" i="1" s="1"/>
  <c r="M24" i="5" s="1"/>
  <c r="AF33" i="1"/>
  <c r="AM33" i="1" s="1"/>
  <c r="O29" i="5" s="1"/>
  <c r="AF15" i="1"/>
  <c r="AM15" i="1" s="1"/>
  <c r="O11" i="5" s="1"/>
  <c r="AD50" i="1"/>
  <c r="AK50" i="1" s="1"/>
  <c r="M46" i="5" s="1"/>
  <c r="AD26" i="1"/>
  <c r="AK26" i="1" s="1"/>
  <c r="M22" i="5" s="1"/>
  <c r="AE39" i="1"/>
  <c r="AL39" i="1" s="1"/>
  <c r="N35" i="5" s="1"/>
  <c r="AG19" i="1"/>
  <c r="AN19" i="1" s="1"/>
  <c r="P15" i="5" s="1"/>
  <c r="AH40" i="1"/>
  <c r="AO40" i="1" s="1"/>
  <c r="Q36" i="5" s="1"/>
  <c r="AE32" i="1"/>
  <c r="AL32" i="1" s="1"/>
  <c r="N28" i="5" s="1"/>
  <c r="AD38" i="1"/>
  <c r="AK38" i="1" s="1"/>
  <c r="M34" i="5" s="1"/>
  <c r="AD14" i="1"/>
  <c r="AK14" i="1" s="1"/>
  <c r="M10" i="5" s="1"/>
  <c r="AF50" i="1"/>
  <c r="AM50" i="1" s="1"/>
  <c r="O46" i="5" s="1"/>
  <c r="AF46" i="1"/>
  <c r="AM46" i="1" s="1"/>
  <c r="O42" i="5" s="1"/>
  <c r="AH23" i="1"/>
  <c r="AO23" i="1" s="1"/>
  <c r="Q19" i="5" s="1"/>
  <c r="AH36" i="1"/>
  <c r="AO36" i="1" s="1"/>
  <c r="Q32" i="5" s="1"/>
  <c r="AF57" i="1"/>
  <c r="AM57" i="1" s="1"/>
  <c r="O53" i="5" s="1"/>
  <c r="AH57" i="1"/>
  <c r="AO57" i="1" s="1"/>
  <c r="Q53" i="5" s="1"/>
  <c r="AD18" i="1"/>
  <c r="AK18" i="1" s="1"/>
  <c r="M14" i="5" s="1"/>
  <c r="S14" i="5" s="1"/>
  <c r="AD51" i="1"/>
  <c r="AK51" i="1" s="1"/>
  <c r="M47" i="5" s="1"/>
  <c r="AH26" i="1"/>
  <c r="AO26" i="1" s="1"/>
  <c r="Q22" i="5" s="1"/>
  <c r="AG35" i="1"/>
  <c r="AN35" i="1" s="1"/>
  <c r="P31" i="5" s="1"/>
  <c r="AF37" i="1"/>
  <c r="AM37" i="1" s="1"/>
  <c r="O33" i="5" s="1"/>
  <c r="AI36" i="1"/>
  <c r="AP36" i="1" s="1"/>
  <c r="R32" i="5" s="1"/>
  <c r="AD21" i="1"/>
  <c r="AK21" i="1" s="1"/>
  <c r="M17" i="5" s="1"/>
  <c r="AH22" i="1"/>
  <c r="AO22" i="1" s="1"/>
  <c r="Q18" i="5" s="1"/>
  <c r="AE27" i="1"/>
  <c r="AL27" i="1" s="1"/>
  <c r="N23" i="5" s="1"/>
  <c r="AI24" i="1"/>
  <c r="AP24" i="1" s="1"/>
  <c r="R20" i="5" s="1"/>
  <c r="AG14" i="1"/>
  <c r="AN14" i="1" s="1"/>
  <c r="P10" i="5" s="1"/>
  <c r="AE16" i="1"/>
  <c r="AL16" i="1" s="1"/>
  <c r="N12" i="5" s="1"/>
  <c r="AE48" i="1"/>
  <c r="AL48" i="1" s="1"/>
  <c r="N44" i="5" s="1"/>
  <c r="AF34" i="1"/>
  <c r="AM34" i="1" s="1"/>
  <c r="O30" i="5" s="1"/>
  <c r="AF47" i="1"/>
  <c r="AM47" i="1" s="1"/>
  <c r="O43" i="5" s="1"/>
  <c r="AH35" i="1"/>
  <c r="AO35" i="1" s="1"/>
  <c r="Q31" i="5" s="1"/>
  <c r="AI15" i="1"/>
  <c r="AP15" i="1" s="1"/>
  <c r="R11" i="5" s="1"/>
  <c r="AF40" i="1"/>
  <c r="AM40" i="1" s="1"/>
  <c r="O36" i="5" s="1"/>
  <c r="AD33" i="1"/>
  <c r="AK33" i="1" s="1"/>
  <c r="M29" i="5" s="1"/>
  <c r="AD10" i="1"/>
  <c r="AK10" i="1" s="1"/>
  <c r="M6" i="5" s="1"/>
  <c r="S6" i="5" s="1"/>
  <c r="AF14" i="1"/>
  <c r="AM14" i="1" s="1"/>
  <c r="O10" i="5" s="1"/>
  <c r="AD37" i="1"/>
  <c r="AK37" i="1" s="1"/>
  <c r="M33" i="5" s="1"/>
  <c r="AD23" i="1"/>
  <c r="AK23" i="1" s="1"/>
  <c r="M19" i="5" s="1"/>
  <c r="AG27" i="1"/>
  <c r="AN27" i="1" s="1"/>
  <c r="P23" i="5" s="1"/>
  <c r="AI56" i="1"/>
  <c r="AP56" i="1" s="1"/>
  <c r="R52" i="5" s="1"/>
  <c r="AG58" i="1"/>
  <c r="AN58" i="1" s="1"/>
  <c r="P54" i="5" s="1"/>
  <c r="AF24" i="1"/>
  <c r="AM24" i="1" s="1"/>
  <c r="O20" i="5" s="1"/>
  <c r="AH53" i="1"/>
  <c r="AO53" i="1" s="1"/>
  <c r="Q49" i="5" s="1"/>
  <c r="AF19" i="1"/>
  <c r="AM19" i="1" s="1"/>
  <c r="O15" i="5" s="1"/>
  <c r="AF49" i="1"/>
  <c r="AM49" i="1" s="1"/>
  <c r="O45" i="5" s="1"/>
  <c r="AH39" i="1"/>
  <c r="AO39" i="1" s="1"/>
  <c r="Q35" i="5" s="1"/>
  <c r="AD42" i="1"/>
  <c r="AK42" i="1" s="1"/>
  <c r="M38" i="5" s="1"/>
  <c r="S38" i="5" s="1"/>
  <c r="AF55" i="1"/>
  <c r="AM55" i="1" s="1"/>
  <c r="O51" i="5" s="1"/>
  <c r="AG46" i="1"/>
  <c r="AN46" i="1" s="1"/>
  <c r="P42" i="5" s="1"/>
  <c r="I3" i="4"/>
  <c r="F55" i="3"/>
  <c r="G55" i="3"/>
  <c r="F56" i="3"/>
  <c r="F57" i="3" s="1"/>
  <c r="G56" i="3"/>
  <c r="G57" i="3" s="1"/>
  <c r="S45" i="5" l="1"/>
  <c r="S24" i="5"/>
  <c r="S21" i="5"/>
  <c r="S26" i="5"/>
  <c r="S47" i="5"/>
  <c r="S48" i="5"/>
  <c r="S44" i="5"/>
  <c r="S22" i="5"/>
  <c r="S41" i="5"/>
  <c r="S8" i="5"/>
  <c r="S37" i="5"/>
  <c r="S49" i="5"/>
  <c r="S32" i="5"/>
  <c r="S46" i="5"/>
  <c r="S10" i="5"/>
  <c r="S43" i="5"/>
  <c r="S23" i="5"/>
  <c r="S31" i="5"/>
  <c r="S12" i="5"/>
  <c r="S42" i="5"/>
  <c r="S51" i="5"/>
  <c r="S34" i="5"/>
  <c r="S54" i="5"/>
  <c r="S11" i="5"/>
  <c r="S5" i="5"/>
  <c r="S39" i="5"/>
  <c r="S29" i="5"/>
  <c r="S27" i="5"/>
  <c r="S13" i="5"/>
  <c r="S40" i="5"/>
  <c r="S16" i="5"/>
  <c r="S18" i="5"/>
  <c r="S36" i="5"/>
  <c r="S53" i="5"/>
  <c r="S7" i="5"/>
  <c r="S19" i="5"/>
  <c r="S17" i="5"/>
  <c r="S33" i="5"/>
  <c r="S25" i="5"/>
  <c r="S50" i="5"/>
  <c r="S15" i="5"/>
  <c r="S20" i="5"/>
  <c r="S30" i="5"/>
  <c r="S35" i="5"/>
  <c r="S28" i="5"/>
  <c r="S55" i="5"/>
  <c r="S52" i="5"/>
  <c r="S9" i="5"/>
  <c r="B5" i="4"/>
  <c r="C5" i="4"/>
  <c r="G5" i="4"/>
  <c r="F5" i="4"/>
  <c r="D5" i="4"/>
  <c r="E5" i="4"/>
  <c r="C56" i="3"/>
  <c r="D56" i="3"/>
  <c r="E56" i="3"/>
  <c r="B56" i="3"/>
  <c r="C55" i="3"/>
  <c r="D55" i="3"/>
  <c r="E55" i="3"/>
  <c r="B55" i="3"/>
  <c r="S2" i="5" l="1"/>
  <c r="S57" i="5"/>
  <c r="B57" i="3"/>
  <c r="E57" i="3"/>
  <c r="D57" i="3"/>
  <c r="C57" i="3"/>
  <c r="I5" i="4" l="1"/>
  <c r="J8" i="4" l="1"/>
</calcChain>
</file>

<file path=xl/sharedStrings.xml><?xml version="1.0" encoding="utf-8"?>
<sst xmlns="http://schemas.openxmlformats.org/spreadsheetml/2006/main" count="99" uniqueCount="31">
  <si>
    <t>Date</t>
  </si>
  <si>
    <t>National TV</t>
  </si>
  <si>
    <t>Magazine</t>
  </si>
  <si>
    <t xml:space="preserve">Paid Search </t>
  </si>
  <si>
    <t>Display</t>
  </si>
  <si>
    <t>Decay</t>
  </si>
  <si>
    <t>Lag</t>
  </si>
  <si>
    <t>Alpha</t>
  </si>
  <si>
    <t>Coefficient</t>
  </si>
  <si>
    <t>Total Spend</t>
  </si>
  <si>
    <t>Total Activity</t>
  </si>
  <si>
    <t>Cpp</t>
  </si>
  <si>
    <t>Facebook</t>
  </si>
  <si>
    <t>Wechat</t>
  </si>
  <si>
    <t>Original Spend</t>
  </si>
  <si>
    <t>Optimized Spend</t>
  </si>
  <si>
    <t>Mininum spend</t>
  </si>
  <si>
    <t>Max spend</t>
  </si>
  <si>
    <t>Total</t>
  </si>
  <si>
    <t>CCI</t>
  </si>
  <si>
    <t>Sales Event</t>
  </si>
  <si>
    <t>July 4th</t>
  </si>
  <si>
    <t>BlackFriday</t>
  </si>
  <si>
    <t>Intercept</t>
  </si>
  <si>
    <t>Optimized Sales</t>
  </si>
  <si>
    <t>Optimized Activity</t>
  </si>
  <si>
    <t>Power</t>
  </si>
  <si>
    <t>Sales</t>
  </si>
  <si>
    <t>Original Sales</t>
  </si>
  <si>
    <t>Original Efficiency</t>
  </si>
  <si>
    <t>Optimized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</si>
</sst>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3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1" fontId="0" fillId="0" borderId="0" xfId="0" applyNumberFormat="1"/>
    <xf numFmtId="0" fontId="0" fillId="0" borderId="1" xfId="0" applyFill="1" applyBorder="1" applyAlignment="1"/>
    <xf numFmtId="4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Border="1" applyAlignment="1"/>
    <xf numFmtId="14" fontId="0" fillId="3" borderId="0" xfId="0" applyNumberFormat="1" applyFill="1"/>
    <xf numFmtId="9" fontId="0" fillId="0" borderId="0" xfId="0" applyNumberFormat="1"/>
    <xf numFmtId="14" fontId="0" fillId="0" borderId="0" xfId="0" applyNumberFormat="1"/>
    <xf numFmtId="3" fontId="2" fillId="3" borderId="0" xfId="0" applyNumberFormat="1" applyFont="1" applyFill="1"/>
    <xf numFmtId="3" fontId="0" fillId="3" borderId="0" xfId="0" applyNumberFormat="1" applyFill="1"/>
    <xf numFmtId="3" fontId="3" fillId="3" borderId="0" xfId="0" applyNumberFormat="1" applyFont="1" applyFill="1"/>
    <xf numFmtId="3" fontId="0" fillId="0" borderId="0" xfId="0" applyNumberFormat="1"/>
    <xf numFmtId="0" fontId="0" fillId="0" borderId="0" xfId="0" applyAlignment="1">
      <alignment vertical="top"/>
    </xf>
    <xf numFmtId="0" fontId="0" fillId="3" borderId="0" xfId="0" applyFill="1" applyAlignment="1">
      <alignment vertical="top" wrapText="1"/>
    </xf>
    <xf numFmtId="3" fontId="0" fillId="3" borderId="0" xfId="0" applyNumberFormat="1" applyFill="1" applyAlignment="1">
      <alignment vertical="top" wrapText="1"/>
    </xf>
    <xf numFmtId="3" fontId="2" fillId="3" borderId="0" xfId="0" applyNumberFormat="1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30B7-EF2D-4D2B-B476-7415816A0DA9}">
  <dimension ref="A1:J9"/>
  <sheetViews>
    <sheetView tabSelected="1" workbookViewId="0">
      <selection sqref="A1:J8"/>
    </sheetView>
  </sheetViews>
  <sheetFormatPr baseColWidth="10" defaultColWidth="8.83203125" defaultRowHeight="15" x14ac:dyDescent="0.2"/>
  <cols>
    <col min="1" max="1" width="25.33203125" customWidth="1"/>
    <col min="2" max="2" width="11.33203125" bestFit="1" customWidth="1"/>
    <col min="3" max="3" width="10.33203125" bestFit="1" customWidth="1"/>
    <col min="4" max="4" width="11.6640625" bestFit="1" customWidth="1"/>
    <col min="5" max="7" width="10.33203125" bestFit="1" customWidth="1"/>
    <col min="9" max="9" width="19.33203125" customWidth="1"/>
  </cols>
  <sheetData>
    <row r="1" spans="1:10" x14ac:dyDescent="0.2"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t="s">
        <v>18</v>
      </c>
    </row>
    <row r="2" spans="1:10" x14ac:dyDescent="0.2">
      <c r="A2" t="s">
        <v>14</v>
      </c>
      <c r="B2" s="11">
        <f>'2018 spend'!B55</f>
        <v>274552.35000000015</v>
      </c>
      <c r="C2" s="11">
        <f>'2018 spend'!C55</f>
        <v>57546.760000000017</v>
      </c>
      <c r="D2" s="11">
        <f>'2018 spend'!D55</f>
        <v>209566.25999999998</v>
      </c>
      <c r="E2" s="11">
        <f>'2018 spend'!E55</f>
        <v>46368.030000000013</v>
      </c>
      <c r="F2" s="11">
        <f>'2018 spend'!F55</f>
        <v>25770.719999999998</v>
      </c>
      <c r="G2" s="11">
        <f>'2018 spend'!G55</f>
        <v>9532.8200000000015</v>
      </c>
      <c r="I2" s="7">
        <f>SUM(B2:G2)</f>
        <v>623336.94000000006</v>
      </c>
    </row>
    <row r="3" spans="1:10" x14ac:dyDescent="0.2">
      <c r="A3" t="s">
        <v>15</v>
      </c>
      <c r="B3" s="11">
        <v>192186.64500000011</v>
      </c>
      <c r="C3" s="11">
        <v>74810.78800000003</v>
      </c>
      <c r="D3" s="11">
        <v>272436.13799999998</v>
      </c>
      <c r="E3" s="11">
        <v>38008.763389786836</v>
      </c>
      <c r="F3" s="11">
        <v>33501.936000000002</v>
      </c>
      <c r="G3" s="11">
        <v>12392.666000000003</v>
      </c>
      <c r="I3" s="7">
        <f>SUM(B3:G3)</f>
        <v>623336.93638978689</v>
      </c>
    </row>
    <row r="4" spans="1:10" x14ac:dyDescent="0.2">
      <c r="A4" t="s">
        <v>28</v>
      </c>
      <c r="B4" s="9">
        <v>163548.61185758671</v>
      </c>
      <c r="C4" s="9">
        <v>220072.82383696453</v>
      </c>
      <c r="D4" s="9">
        <v>1082199.9536086859</v>
      </c>
      <c r="E4" s="9">
        <v>63489.606179067654</v>
      </c>
      <c r="F4" s="9">
        <v>48458.138788369244</v>
      </c>
      <c r="G4" s="9">
        <v>170055.87203896945</v>
      </c>
      <c r="I4" s="7">
        <f>SUM(B4:G4)</f>
        <v>1747825.0063096436</v>
      </c>
    </row>
    <row r="5" spans="1:10" x14ac:dyDescent="0.2">
      <c r="A5" t="s">
        <v>24</v>
      </c>
      <c r="B5" s="9">
        <f ca="1">SUM('2018 activity'!AK:AK)</f>
        <v>132040.05189543567</v>
      </c>
      <c r="C5" s="9">
        <f ca="1">SUM('2018 activity'!AL:AL)</f>
        <v>286094.67098805372</v>
      </c>
      <c r="D5" s="9">
        <f ca="1">SUM('2018 activity'!AM:AM)</f>
        <v>1406859.9396912917</v>
      </c>
      <c r="E5" s="9">
        <f ca="1">SUM('2018 activity'!AN:AN)</f>
        <v>53618.907914830183</v>
      </c>
      <c r="F5" s="9">
        <f ca="1">SUM('2018 activity'!AO:AO)</f>
        <v>60564.561741486737</v>
      </c>
      <c r="G5" s="9">
        <f ca="1">SUM('2018 activity'!AP:AP)</f>
        <v>212541.37321672271</v>
      </c>
      <c r="I5" s="7">
        <f ca="1">SUM(B5:G5)</f>
        <v>2151719.5054478208</v>
      </c>
      <c r="J5" s="19"/>
    </row>
    <row r="6" spans="1:10" x14ac:dyDescent="0.2">
      <c r="A6" t="s">
        <v>16</v>
      </c>
      <c r="B6" s="10">
        <f>B2*0.7</f>
        <v>192186.64500000011</v>
      </c>
      <c r="C6" s="10">
        <f t="shared" ref="C6:G6" si="0">C2*0.7</f>
        <v>40282.732000000011</v>
      </c>
      <c r="D6" s="10">
        <f t="shared" si="0"/>
        <v>146696.38199999998</v>
      </c>
      <c r="E6" s="10">
        <f t="shared" si="0"/>
        <v>32457.621000000006</v>
      </c>
      <c r="F6" s="10">
        <f t="shared" si="0"/>
        <v>18039.503999999997</v>
      </c>
      <c r="G6" s="10">
        <f t="shared" si="0"/>
        <v>6672.9740000000011</v>
      </c>
    </row>
    <row r="7" spans="1:10" x14ac:dyDescent="0.2">
      <c r="A7" t="s">
        <v>17</v>
      </c>
      <c r="B7" s="10">
        <f>B2*1.3</f>
        <v>356918.05500000023</v>
      </c>
      <c r="C7" s="10">
        <f t="shared" ref="C7:G7" si="1">C2*1.3</f>
        <v>74810.78800000003</v>
      </c>
      <c r="D7" s="10">
        <f t="shared" si="1"/>
        <v>272436.13799999998</v>
      </c>
      <c r="E7" s="10">
        <f t="shared" si="1"/>
        <v>60278.43900000002</v>
      </c>
      <c r="F7" s="10">
        <f t="shared" si="1"/>
        <v>33501.936000000002</v>
      </c>
      <c r="G7" s="10">
        <f t="shared" si="1"/>
        <v>12392.666000000003</v>
      </c>
      <c r="I7" t="s">
        <v>29</v>
      </c>
      <c r="J7" s="9">
        <f>I4/I2</f>
        <v>2.8039811122210141</v>
      </c>
    </row>
    <row r="8" spans="1:10" x14ac:dyDescent="0.2">
      <c r="I8" t="s">
        <v>30</v>
      </c>
      <c r="J8" s="9">
        <f ca="1">I5/I3</f>
        <v>3.4519364726082928</v>
      </c>
    </row>
    <row r="9" spans="1:10" x14ac:dyDescent="0.2">
      <c r="B9" s="19"/>
      <c r="C9" s="19"/>
      <c r="D9" s="19"/>
      <c r="E9" s="19"/>
      <c r="F9" s="19"/>
      <c r="G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8"/>
  <sheetViews>
    <sheetView topLeftCell="AB1" workbookViewId="0">
      <selection activeCell="AJ8" sqref="AJ8:AJ59"/>
    </sheetView>
  </sheetViews>
  <sheetFormatPr baseColWidth="10" defaultColWidth="8.83203125" defaultRowHeight="15" x14ac:dyDescent="0.2"/>
  <cols>
    <col min="1" max="1" width="11.83203125" style="1" customWidth="1"/>
    <col min="2" max="7" width="9.83203125" style="1" customWidth="1"/>
    <col min="8" max="8" width="10.6640625" customWidth="1"/>
    <col min="9" max="9" width="10.1640625" bestFit="1" customWidth="1"/>
    <col min="10" max="10" width="8.5" bestFit="1" customWidth="1"/>
    <col min="11" max="11" width="10.5" bestFit="1" customWidth="1"/>
    <col min="12" max="13" width="9.6640625" bestFit="1" customWidth="1"/>
    <col min="14" max="14" width="7" bestFit="1" customWidth="1"/>
    <col min="15" max="15" width="10.1640625" bestFit="1" customWidth="1"/>
    <col min="17" max="17" width="10.6640625" bestFit="1" customWidth="1"/>
    <col min="22" max="22" width="10.1640625" bestFit="1" customWidth="1"/>
    <col min="25" max="25" width="10.6640625" bestFit="1" customWidth="1"/>
    <col min="29" max="29" width="10.1640625" bestFit="1" customWidth="1"/>
    <col min="33" max="33" width="10.6640625" bestFit="1" customWidth="1"/>
    <col min="36" max="36" width="10.1640625" style="16" bestFit="1" customWidth="1"/>
    <col min="37" max="40" width="8.6640625" style="16"/>
    <col min="41" max="41" width="10.83203125" style="16" bestFit="1" customWidth="1"/>
    <col min="42" max="42" width="8.6640625" style="16"/>
  </cols>
  <sheetData>
    <row r="1" spans="1:47" s="13" customFormat="1" ht="32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12</v>
      </c>
      <c r="G1" s="13" t="s">
        <v>13</v>
      </c>
      <c r="H1" s="14" t="s">
        <v>25</v>
      </c>
      <c r="I1" s="13" t="s">
        <v>1</v>
      </c>
      <c r="J1" s="13" t="s">
        <v>2</v>
      </c>
      <c r="K1" s="13" t="s">
        <v>3</v>
      </c>
      <c r="L1" s="13" t="s">
        <v>4</v>
      </c>
      <c r="M1" s="13" t="s">
        <v>12</v>
      </c>
      <c r="N1" s="13" t="s">
        <v>13</v>
      </c>
      <c r="O1" s="14" t="s">
        <v>6</v>
      </c>
      <c r="P1" s="13" t="s">
        <v>1</v>
      </c>
      <c r="Q1" s="13" t="s">
        <v>2</v>
      </c>
      <c r="R1" s="13" t="s">
        <v>3</v>
      </c>
      <c r="S1" s="13" t="s">
        <v>4</v>
      </c>
      <c r="T1" s="13" t="s">
        <v>12</v>
      </c>
      <c r="U1" s="13" t="s">
        <v>13</v>
      </c>
      <c r="V1" s="14" t="s">
        <v>26</v>
      </c>
      <c r="W1" s="13" t="s">
        <v>1</v>
      </c>
      <c r="X1" s="13" t="s">
        <v>2</v>
      </c>
      <c r="Y1" s="13" t="s">
        <v>3</v>
      </c>
      <c r="Z1" s="13" t="s">
        <v>4</v>
      </c>
      <c r="AA1" s="13" t="s">
        <v>12</v>
      </c>
      <c r="AB1" s="13" t="s">
        <v>13</v>
      </c>
      <c r="AC1" s="14" t="s">
        <v>5</v>
      </c>
      <c r="AD1" s="13" t="s">
        <v>1</v>
      </c>
      <c r="AE1" s="13" t="s">
        <v>2</v>
      </c>
      <c r="AF1" s="13" t="s">
        <v>3</v>
      </c>
      <c r="AG1" s="13" t="s">
        <v>4</v>
      </c>
      <c r="AH1" s="13" t="s">
        <v>12</v>
      </c>
      <c r="AI1" s="13" t="s">
        <v>13</v>
      </c>
      <c r="AJ1" s="15" t="s">
        <v>27</v>
      </c>
      <c r="AK1" s="15" t="s">
        <v>1</v>
      </c>
      <c r="AL1" s="15" t="s">
        <v>2</v>
      </c>
      <c r="AM1" s="15" t="s">
        <v>3</v>
      </c>
      <c r="AN1" s="15" t="s">
        <v>4</v>
      </c>
      <c r="AO1" s="15" t="s">
        <v>12</v>
      </c>
      <c r="AP1" s="15" t="s">
        <v>13</v>
      </c>
    </row>
    <row r="2" spans="1:47" x14ac:dyDescent="0.2">
      <c r="A2" s="6" t="s">
        <v>5</v>
      </c>
      <c r="B2">
        <v>1</v>
      </c>
      <c r="C2">
        <v>0.9</v>
      </c>
      <c r="D2">
        <v>0.7</v>
      </c>
      <c r="E2">
        <v>0.8</v>
      </c>
      <c r="F2">
        <v>0.8</v>
      </c>
      <c r="G2">
        <v>0.8</v>
      </c>
      <c r="AP2" s="17"/>
      <c r="AQ2" s="5"/>
      <c r="AR2" s="5"/>
      <c r="AS2" s="5"/>
      <c r="AT2" s="5"/>
      <c r="AU2" s="5"/>
    </row>
    <row r="3" spans="1:47" x14ac:dyDescent="0.2">
      <c r="A3" s="6" t="s">
        <v>6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</row>
    <row r="4" spans="1:47" x14ac:dyDescent="0.2">
      <c r="A4" s="6" t="s">
        <v>7</v>
      </c>
      <c r="B4">
        <v>0.6</v>
      </c>
      <c r="C4">
        <v>1</v>
      </c>
      <c r="D4">
        <v>1</v>
      </c>
      <c r="E4">
        <v>0.85</v>
      </c>
      <c r="F4">
        <v>0.85</v>
      </c>
      <c r="G4">
        <v>0.85</v>
      </c>
    </row>
    <row r="5" spans="1:47" x14ac:dyDescent="0.2">
      <c r="A5" s="6" t="s">
        <v>8</v>
      </c>
      <c r="B5">
        <v>286.15199010390575</v>
      </c>
      <c r="C5">
        <v>398.68265187855889</v>
      </c>
      <c r="D5">
        <v>5.9736867401337018E-2</v>
      </c>
      <c r="E5">
        <v>4.3875766746226158E-4</v>
      </c>
      <c r="F5">
        <v>5.8488723515865153E-4</v>
      </c>
      <c r="G5">
        <v>5.5118970004006211</v>
      </c>
    </row>
    <row r="6" spans="1:47" x14ac:dyDescent="0.2">
      <c r="A6" s="6"/>
      <c r="B6"/>
      <c r="C6"/>
      <c r="D6"/>
      <c r="E6"/>
      <c r="F6"/>
      <c r="G6"/>
    </row>
    <row r="7" spans="1:47" x14ac:dyDescent="0.2">
      <c r="A7" s="6"/>
      <c r="B7"/>
      <c r="C7"/>
      <c r="D7"/>
      <c r="E7"/>
      <c r="F7"/>
      <c r="G7"/>
    </row>
    <row r="8" spans="1:47" x14ac:dyDescent="0.2">
      <c r="A8" s="2">
        <v>43101</v>
      </c>
      <c r="B8">
        <v>64</v>
      </c>
      <c r="C8">
        <v>16</v>
      </c>
      <c r="D8">
        <v>398881</v>
      </c>
      <c r="E8">
        <v>31447922</v>
      </c>
      <c r="F8">
        <v>10912086</v>
      </c>
      <c r="G8">
        <v>1199</v>
      </c>
      <c r="H8" s="2">
        <v>43101</v>
      </c>
      <c r="I8" s="4">
        <f>B8*(Summary!B$3/Summary!B$2)</f>
        <v>44.8</v>
      </c>
      <c r="J8" s="4">
        <f>C8*(Summary!C$3/Summary!C$2)</f>
        <v>20.8</v>
      </c>
      <c r="K8" s="4">
        <f>D8*(Summary!D$3/Summary!D$2)</f>
        <v>518545.30000000005</v>
      </c>
      <c r="L8" s="4">
        <f>E8*(Summary!E$3/Summary!E$2)</f>
        <v>25778464.739573184</v>
      </c>
      <c r="M8" s="4">
        <f>F8*(Summary!F$3/Summary!F$2)</f>
        <v>14185711.800000003</v>
      </c>
      <c r="N8" s="4">
        <f>G8*(Summary!G$3/Summary!G$2)</f>
        <v>1558.7</v>
      </c>
      <c r="O8" s="2">
        <v>43101</v>
      </c>
      <c r="P8">
        <f ca="1">OFFSET(I8,-B$3,0)</f>
        <v>44.8</v>
      </c>
      <c r="Q8">
        <f t="shared" ref="Q8:U8" ca="1" si="0">OFFSET(J8,-C$3,0)</f>
        <v>0</v>
      </c>
      <c r="R8">
        <f t="shared" ca="1" si="0"/>
        <v>518545.30000000005</v>
      </c>
      <c r="S8">
        <f t="shared" ca="1" si="0"/>
        <v>25778464.739573184</v>
      </c>
      <c r="T8">
        <f t="shared" ca="1" si="0"/>
        <v>14185711.800000003</v>
      </c>
      <c r="U8">
        <f t="shared" ca="1" si="0"/>
        <v>1558.7</v>
      </c>
      <c r="V8" s="2">
        <v>43101</v>
      </c>
      <c r="W8">
        <f ca="1">P8^B$4</f>
        <v>9.7896419579556717</v>
      </c>
      <c r="X8">
        <f t="shared" ref="X8:AB8" ca="1" si="1">Q8^C$4</f>
        <v>0</v>
      </c>
      <c r="Y8">
        <f t="shared" ca="1" si="1"/>
        <v>518545.30000000005</v>
      </c>
      <c r="Z8">
        <f t="shared" ca="1" si="1"/>
        <v>1993280.8373242063</v>
      </c>
      <c r="AA8">
        <f t="shared" ca="1" si="1"/>
        <v>1199702.2200714289</v>
      </c>
      <c r="AB8">
        <f t="shared" ca="1" si="1"/>
        <v>517.42588969777387</v>
      </c>
      <c r="AC8" s="2">
        <v>43101</v>
      </c>
      <c r="AD8">
        <f ca="1">W7*(1-B$2)+W8*B$2</f>
        <v>9.7896419579556717</v>
      </c>
      <c r="AE8">
        <f t="shared" ref="AE8:AI8" ca="1" si="2">X7*(1-C$2)+X8*C$2</f>
        <v>0</v>
      </c>
      <c r="AF8">
        <f t="shared" ca="1" si="2"/>
        <v>362981.71</v>
      </c>
      <c r="AG8">
        <f t="shared" ca="1" si="2"/>
        <v>1594624.6698593651</v>
      </c>
      <c r="AH8">
        <f t="shared" ca="1" si="2"/>
        <v>959761.77605714323</v>
      </c>
      <c r="AI8">
        <f t="shared" ca="1" si="2"/>
        <v>413.94071175821909</v>
      </c>
      <c r="AJ8" s="18">
        <v>43101</v>
      </c>
      <c r="AK8" s="16">
        <f ca="1">AD8*B$5</f>
        <v>2801.3255286737117</v>
      </c>
      <c r="AL8" s="16">
        <f t="shared" ref="AL8:AP8" ca="1" si="3">AE8*C$5</f>
        <v>0</v>
      </c>
      <c r="AM8" s="16">
        <f t="shared" ca="1" si="3"/>
        <v>21683.390279380568</v>
      </c>
      <c r="AN8" s="16">
        <f t="shared" ca="1" si="3"/>
        <v>699.65380062527402</v>
      </c>
      <c r="AO8" s="16">
        <f t="shared" ca="1" si="3"/>
        <v>561.35241160901933</v>
      </c>
      <c r="AP8" s="16">
        <f t="shared" ca="1" si="3"/>
        <v>2281.5985674838262</v>
      </c>
    </row>
    <row r="9" spans="1:47" x14ac:dyDescent="0.2">
      <c r="A9" s="2">
        <v>43108</v>
      </c>
      <c r="B9">
        <v>77</v>
      </c>
      <c r="C9">
        <v>16</v>
      </c>
      <c r="D9">
        <v>332411</v>
      </c>
      <c r="E9">
        <v>37061034</v>
      </c>
      <c r="F9">
        <v>10231860</v>
      </c>
      <c r="G9">
        <v>1224</v>
      </c>
      <c r="H9" s="2">
        <v>43108</v>
      </c>
      <c r="I9" s="4">
        <f>B9*(Summary!B$3/Summary!B$2)</f>
        <v>53.9</v>
      </c>
      <c r="J9" s="4">
        <f>C9*(Summary!C$3/Summary!C$2)</f>
        <v>20.8</v>
      </c>
      <c r="K9" s="4">
        <f>D9*(Summary!D$3/Summary!D$2)</f>
        <v>432134.3</v>
      </c>
      <c r="L9" s="4">
        <f>E9*(Summary!E$3/Summary!E$2)</f>
        <v>30379640.288510095</v>
      </c>
      <c r="M9" s="4">
        <f>F9*(Summary!F$3/Summary!F$2)</f>
        <v>13301418.000000002</v>
      </c>
      <c r="N9" s="4">
        <f>G9*(Summary!G$3/Summary!G$2)</f>
        <v>1591.2</v>
      </c>
      <c r="O9" s="2">
        <v>43108</v>
      </c>
      <c r="P9">
        <f t="shared" ref="P9:P59" ca="1" si="4">OFFSET(I9,-B$3,0)</f>
        <v>53.9</v>
      </c>
      <c r="Q9">
        <f t="shared" ref="Q9:Q59" ca="1" si="5">OFFSET(J9,-C$3,0)</f>
        <v>0</v>
      </c>
      <c r="R9">
        <f t="shared" ref="R9:R59" ca="1" si="6">OFFSET(K9,-D$3,0)</f>
        <v>432134.3</v>
      </c>
      <c r="S9">
        <f t="shared" ref="S9:S59" ca="1" si="7">OFFSET(L9,-E$3,0)</f>
        <v>30379640.288510095</v>
      </c>
      <c r="T9">
        <f t="shared" ref="T9:T59" ca="1" si="8">OFFSET(M9,-F$3,0)</f>
        <v>13301418.000000002</v>
      </c>
      <c r="U9">
        <f t="shared" ref="U9:U59" ca="1" si="9">OFFSET(N9,-G$3,0)</f>
        <v>1591.2</v>
      </c>
      <c r="V9" s="2">
        <v>43108</v>
      </c>
      <c r="W9">
        <f t="shared" ref="W9:W59" ca="1" si="10">P9^B$4</f>
        <v>10.938386356938548</v>
      </c>
      <c r="X9">
        <f t="shared" ref="X9:X59" ca="1" si="11">Q9^C$4</f>
        <v>0</v>
      </c>
      <c r="Y9">
        <f t="shared" ref="Y9:Y59" ca="1" si="12">R9^D$4</f>
        <v>432134.3</v>
      </c>
      <c r="Z9">
        <f t="shared" ref="Z9:Z59" ca="1" si="13">S9^E$4</f>
        <v>2291897.7232532874</v>
      </c>
      <c r="AA9">
        <f t="shared" ref="AA9:AA59" ca="1" si="14">T9^F$4</f>
        <v>1135829.7776784697</v>
      </c>
      <c r="AB9">
        <f t="shared" ref="AB9:AB59" ca="1" si="15">U9^G$4</f>
        <v>526.582054486895</v>
      </c>
      <c r="AC9" s="2">
        <v>43108</v>
      </c>
      <c r="AD9">
        <f t="shared" ref="AD9:AD59" ca="1" si="16">W8*(1-B$2)+W9*B$2</f>
        <v>10.938386356938548</v>
      </c>
      <c r="AE9">
        <f t="shared" ref="AE9:AE59" ca="1" si="17">X8*(1-C$2)+X9*C$2</f>
        <v>0</v>
      </c>
      <c r="AF9">
        <f t="shared" ref="AF9:AF59" ca="1" si="18">Y8*(1-D$2)+Y9*D$2</f>
        <v>458057.6</v>
      </c>
      <c r="AG9">
        <f t="shared" ref="AG9:AG59" ca="1" si="19">Z8*(1-E$2)+Z9*E$2</f>
        <v>2232174.3460674714</v>
      </c>
      <c r="AH9">
        <f t="shared" ref="AH9:AH59" ca="1" si="20">AA8*(1-F$2)+AA9*F$2</f>
        <v>1148604.2661570616</v>
      </c>
      <c r="AI9">
        <f t="shared" ref="AI9:AI59" ca="1" si="21">AB8*(1-G$2)+AB9*G$2</f>
        <v>524.75082152907078</v>
      </c>
      <c r="AJ9" s="18">
        <v>43108</v>
      </c>
      <c r="AK9" s="16">
        <f t="shared" ref="AK9:AK59" ca="1" si="22">AD9*B$5</f>
        <v>3130.0410245633771</v>
      </c>
      <c r="AL9" s="16">
        <f t="shared" ref="AL9:AL59" ca="1" si="23">AE9*C$5</f>
        <v>0</v>
      </c>
      <c r="AM9" s="16">
        <f t="shared" ref="AM9:AM59" ca="1" si="24">AF9*D$5</f>
        <v>27362.92611337467</v>
      </c>
      <c r="AN9" s="16">
        <f t="shared" ref="AN9:AN59" ca="1" si="25">AG9*E$5</f>
        <v>979.3836094496628</v>
      </c>
      <c r="AO9" s="16">
        <f t="shared" ref="AO9:AO59" ca="1" si="26">AH9*F$5</f>
        <v>671.80397352403565</v>
      </c>
      <c r="AP9" s="16">
        <f t="shared" ref="AP9:AP59" ca="1" si="27">AI9*G$5</f>
        <v>2892.3724791438467</v>
      </c>
    </row>
    <row r="10" spans="1:47" x14ac:dyDescent="0.2">
      <c r="A10" s="2">
        <v>43115</v>
      </c>
      <c r="B10">
        <v>78</v>
      </c>
      <c r="C10">
        <v>16</v>
      </c>
      <c r="D10">
        <v>404948</v>
      </c>
      <c r="E10">
        <v>36112826</v>
      </c>
      <c r="F10">
        <v>9519178</v>
      </c>
      <c r="G10">
        <v>1338</v>
      </c>
      <c r="H10" s="2">
        <v>43115</v>
      </c>
      <c r="I10" s="4">
        <f>B10*(Summary!B$3/Summary!B$2)</f>
        <v>54.599999999999994</v>
      </c>
      <c r="J10" s="4">
        <f>C10*(Summary!C$3/Summary!C$2)</f>
        <v>20.8</v>
      </c>
      <c r="K10" s="4">
        <f>D10*(Summary!D$3/Summary!D$2)</f>
        <v>526432.4</v>
      </c>
      <c r="L10" s="4">
        <f>E10*(Summary!E$3/Summary!E$2)</f>
        <v>29602376.007144187</v>
      </c>
      <c r="M10" s="4">
        <f>F10*(Summary!F$3/Summary!F$2)</f>
        <v>12374931.400000002</v>
      </c>
      <c r="N10" s="4">
        <f>G10*(Summary!G$3/Summary!G$2)</f>
        <v>1739.4</v>
      </c>
      <c r="O10" s="2">
        <v>43115</v>
      </c>
      <c r="P10">
        <f t="shared" ca="1" si="4"/>
        <v>54.599999999999994</v>
      </c>
      <c r="Q10">
        <f t="shared" ca="1" si="5"/>
        <v>20.8</v>
      </c>
      <c r="R10">
        <f t="shared" ca="1" si="6"/>
        <v>526432.4</v>
      </c>
      <c r="S10">
        <f t="shared" ca="1" si="7"/>
        <v>29602376.007144187</v>
      </c>
      <c r="T10">
        <f t="shared" ca="1" si="8"/>
        <v>12374931.400000002</v>
      </c>
      <c r="U10">
        <f t="shared" ca="1" si="9"/>
        <v>1739.4</v>
      </c>
      <c r="V10" s="2">
        <v>43115</v>
      </c>
      <c r="W10">
        <f t="shared" ca="1" si="10"/>
        <v>11.023400480242914</v>
      </c>
      <c r="X10">
        <f t="shared" ca="1" si="11"/>
        <v>20.8</v>
      </c>
      <c r="Y10">
        <f t="shared" ca="1" si="12"/>
        <v>526432.4</v>
      </c>
      <c r="Z10">
        <f t="shared" ca="1" si="13"/>
        <v>2241958.581635362</v>
      </c>
      <c r="AA10">
        <f t="shared" ca="1" si="14"/>
        <v>1068221.6607905119</v>
      </c>
      <c r="AB10">
        <f t="shared" ca="1" si="15"/>
        <v>567.98850417187521</v>
      </c>
      <c r="AC10" s="2">
        <v>43115</v>
      </c>
      <c r="AD10">
        <f t="shared" ca="1" si="16"/>
        <v>11.023400480242914</v>
      </c>
      <c r="AE10">
        <f t="shared" ca="1" si="17"/>
        <v>18.720000000000002</v>
      </c>
      <c r="AF10">
        <f t="shared" ca="1" si="18"/>
        <v>498142.97000000003</v>
      </c>
      <c r="AG10">
        <f t="shared" ca="1" si="19"/>
        <v>2251946.409958947</v>
      </c>
      <c r="AH10">
        <f t="shared" ca="1" si="20"/>
        <v>1081743.2841681035</v>
      </c>
      <c r="AI10">
        <f t="shared" ca="1" si="21"/>
        <v>559.70721423487919</v>
      </c>
      <c r="AJ10" s="18">
        <v>43115</v>
      </c>
      <c r="AK10" s="16">
        <f t="shared" ca="1" si="22"/>
        <v>3154.3679851338602</v>
      </c>
      <c r="AL10" s="16">
        <f t="shared" ca="1" si="23"/>
        <v>7463.3392431666234</v>
      </c>
      <c r="AM10" s="16">
        <f t="shared" ca="1" si="24"/>
        <v>29757.500545798204</v>
      </c>
      <c r="AN10" s="16">
        <f t="shared" ca="1" si="25"/>
        <v>988.05875408360146</v>
      </c>
      <c r="AO10" s="16">
        <f t="shared" ca="1" si="26"/>
        <v>632.69783862852159</v>
      </c>
      <c r="AP10" s="16">
        <f t="shared" ca="1" si="27"/>
        <v>3085.0485152438187</v>
      </c>
    </row>
    <row r="11" spans="1:47" x14ac:dyDescent="0.2">
      <c r="A11" s="2">
        <v>43122</v>
      </c>
      <c r="B11">
        <v>79</v>
      </c>
      <c r="C11">
        <v>16</v>
      </c>
      <c r="D11">
        <v>313422</v>
      </c>
      <c r="E11">
        <v>45036943</v>
      </c>
      <c r="F11">
        <v>13401302</v>
      </c>
      <c r="G11">
        <v>1330</v>
      </c>
      <c r="H11" s="2">
        <v>43122</v>
      </c>
      <c r="I11" s="4">
        <f>B11*(Summary!B$3/Summary!B$2)</f>
        <v>55.3</v>
      </c>
      <c r="J11" s="4">
        <f>C11*(Summary!C$3/Summary!C$2)</f>
        <v>20.8</v>
      </c>
      <c r="K11" s="4">
        <f>D11*(Summary!D$3/Summary!D$2)</f>
        <v>407448.60000000003</v>
      </c>
      <c r="L11" s="4">
        <f>E11*(Summary!E$3/Summary!E$2)</f>
        <v>36917645.849657968</v>
      </c>
      <c r="M11" s="4">
        <f>F11*(Summary!F$3/Summary!F$2)</f>
        <v>17421692.600000005</v>
      </c>
      <c r="N11" s="4">
        <f>G11*(Summary!G$3/Summary!G$2)</f>
        <v>1729</v>
      </c>
      <c r="O11" s="2">
        <v>43122</v>
      </c>
      <c r="P11">
        <f t="shared" ca="1" si="4"/>
        <v>55.3</v>
      </c>
      <c r="Q11">
        <f t="shared" ca="1" si="5"/>
        <v>20.8</v>
      </c>
      <c r="R11">
        <f t="shared" ca="1" si="6"/>
        <v>407448.60000000003</v>
      </c>
      <c r="S11">
        <f t="shared" ca="1" si="7"/>
        <v>36917645.849657968</v>
      </c>
      <c r="T11">
        <f t="shared" ca="1" si="8"/>
        <v>17421692.600000005</v>
      </c>
      <c r="U11">
        <f t="shared" ca="1" si="9"/>
        <v>1729</v>
      </c>
      <c r="V11" s="2">
        <v>43122</v>
      </c>
      <c r="W11">
        <f t="shared" ca="1" si="10"/>
        <v>11.107979735387728</v>
      </c>
      <c r="X11">
        <f t="shared" ca="1" si="11"/>
        <v>20.8</v>
      </c>
      <c r="Y11">
        <f t="shared" ca="1" si="12"/>
        <v>407448.60000000003</v>
      </c>
      <c r="Z11">
        <f t="shared" ca="1" si="13"/>
        <v>2704885.5848395852</v>
      </c>
      <c r="AA11">
        <f t="shared" ca="1" si="14"/>
        <v>1428653.1217892431</v>
      </c>
      <c r="AB11">
        <f t="shared" ca="1" si="15"/>
        <v>565.10056860108034</v>
      </c>
      <c r="AC11" s="2">
        <v>43122</v>
      </c>
      <c r="AD11">
        <f t="shared" ca="1" si="16"/>
        <v>11.107979735387728</v>
      </c>
      <c r="AE11">
        <f t="shared" ca="1" si="17"/>
        <v>20.8</v>
      </c>
      <c r="AF11">
        <f t="shared" ca="1" si="18"/>
        <v>443143.74000000005</v>
      </c>
      <c r="AG11">
        <f t="shared" ca="1" si="19"/>
        <v>2612300.1841987404</v>
      </c>
      <c r="AH11">
        <f t="shared" ca="1" si="20"/>
        <v>1356566.8295894968</v>
      </c>
      <c r="AI11">
        <f t="shared" ca="1" si="21"/>
        <v>565.67815571523931</v>
      </c>
      <c r="AJ11" s="18">
        <v>43122</v>
      </c>
      <c r="AK11" s="16">
        <f t="shared" ca="1" si="22"/>
        <v>3178.5705073150548</v>
      </c>
      <c r="AL11" s="16">
        <f t="shared" ca="1" si="23"/>
        <v>8292.599159074025</v>
      </c>
      <c r="AM11" s="16">
        <f t="shared" ca="1" si="24"/>
        <v>26472.018836112569</v>
      </c>
      <c r="AN11" s="16">
        <f t="shared" ca="1" si="25"/>
        <v>1146.1667355302757</v>
      </c>
      <c r="AO11" s="16">
        <f t="shared" ca="1" si="26"/>
        <v>793.43862226653835</v>
      </c>
      <c r="AP11" s="16">
        <f t="shared" ca="1" si="27"/>
        <v>3117.959729678983</v>
      </c>
    </row>
    <row r="12" spans="1:47" x14ac:dyDescent="0.2">
      <c r="A12" s="2">
        <v>43129</v>
      </c>
      <c r="B12">
        <v>71</v>
      </c>
      <c r="C12">
        <v>16</v>
      </c>
      <c r="D12">
        <v>451893</v>
      </c>
      <c r="E12">
        <v>40835980</v>
      </c>
      <c r="F12">
        <v>16318632</v>
      </c>
      <c r="G12">
        <v>1465</v>
      </c>
      <c r="H12" s="2">
        <v>43129</v>
      </c>
      <c r="I12" s="4">
        <f>B12*(Summary!B$3/Summary!B$2)</f>
        <v>49.699999999999996</v>
      </c>
      <c r="J12" s="4">
        <f>C12*(Summary!C$3/Summary!C$2)</f>
        <v>20.8</v>
      </c>
      <c r="K12" s="4">
        <f>D12*(Summary!D$3/Summary!D$2)</f>
        <v>587460.9</v>
      </c>
      <c r="L12" s="4">
        <f>E12*(Summary!E$3/Summary!E$2)</f>
        <v>33474035.916774273</v>
      </c>
      <c r="M12" s="4">
        <f>F12*(Summary!F$3/Summary!F$2)</f>
        <v>21214221.600000005</v>
      </c>
      <c r="N12" s="4">
        <f>G12*(Summary!G$3/Summary!G$2)</f>
        <v>1904.5</v>
      </c>
      <c r="O12" s="2">
        <v>43129</v>
      </c>
      <c r="P12">
        <f t="shared" ca="1" si="4"/>
        <v>49.699999999999996</v>
      </c>
      <c r="Q12">
        <f t="shared" ca="1" si="5"/>
        <v>20.8</v>
      </c>
      <c r="R12">
        <f t="shared" ca="1" si="6"/>
        <v>587460.9</v>
      </c>
      <c r="S12">
        <f t="shared" ca="1" si="7"/>
        <v>33474035.916774273</v>
      </c>
      <c r="T12">
        <f t="shared" ca="1" si="8"/>
        <v>21214221.600000005</v>
      </c>
      <c r="U12">
        <f t="shared" ca="1" si="9"/>
        <v>1904.5</v>
      </c>
      <c r="V12" s="2">
        <v>43129</v>
      </c>
      <c r="W12">
        <f t="shared" ca="1" si="10"/>
        <v>10.418707203453016</v>
      </c>
      <c r="X12">
        <f t="shared" ca="1" si="11"/>
        <v>20.8</v>
      </c>
      <c r="Y12">
        <f t="shared" ca="1" si="12"/>
        <v>587460.9</v>
      </c>
      <c r="Z12">
        <f t="shared" ca="1" si="13"/>
        <v>2488868.0126413768</v>
      </c>
      <c r="AA12">
        <f t="shared" ca="1" si="14"/>
        <v>1689013.1698536142</v>
      </c>
      <c r="AB12">
        <f t="shared" ca="1" si="15"/>
        <v>613.49895943119691</v>
      </c>
      <c r="AC12" s="2">
        <v>43129</v>
      </c>
      <c r="AD12">
        <f t="shared" ca="1" si="16"/>
        <v>10.418707203453016</v>
      </c>
      <c r="AE12">
        <f t="shared" ca="1" si="17"/>
        <v>20.8</v>
      </c>
      <c r="AF12">
        <f t="shared" ca="1" si="18"/>
        <v>533457.21000000008</v>
      </c>
      <c r="AG12">
        <f t="shared" ca="1" si="19"/>
        <v>2532071.5270810183</v>
      </c>
      <c r="AH12">
        <f t="shared" ca="1" si="20"/>
        <v>1636941.16024074</v>
      </c>
      <c r="AI12">
        <f t="shared" ca="1" si="21"/>
        <v>603.81928126517357</v>
      </c>
      <c r="AJ12" s="18">
        <v>43129</v>
      </c>
      <c r="AK12" s="16">
        <f t="shared" ca="1" si="22"/>
        <v>2981.3338005779788</v>
      </c>
      <c r="AL12" s="16">
        <f t="shared" ca="1" si="23"/>
        <v>8292.599159074025</v>
      </c>
      <c r="AM12" s="16">
        <f t="shared" ca="1" si="24"/>
        <v>31867.0626180572</v>
      </c>
      <c r="AN12" s="16">
        <f t="shared" ca="1" si="25"/>
        <v>1110.9657970696744</v>
      </c>
      <c r="AO12" s="16">
        <f t="shared" ca="1" si="26"/>
        <v>957.42598933060162</v>
      </c>
      <c r="AP12" s="16">
        <f t="shared" ca="1" si="27"/>
        <v>3328.189685189569</v>
      </c>
    </row>
    <row r="13" spans="1:47" x14ac:dyDescent="0.2">
      <c r="A13" s="2">
        <v>43136</v>
      </c>
      <c r="B13">
        <v>72</v>
      </c>
      <c r="C13">
        <v>16</v>
      </c>
      <c r="D13">
        <v>301461</v>
      </c>
      <c r="E13">
        <v>41971240</v>
      </c>
      <c r="F13">
        <v>14106654</v>
      </c>
      <c r="G13">
        <v>1300</v>
      </c>
      <c r="H13" s="2">
        <v>43136</v>
      </c>
      <c r="I13" s="4">
        <f>B13*(Summary!B$3/Summary!B$2)</f>
        <v>50.4</v>
      </c>
      <c r="J13" s="4">
        <f>C13*(Summary!C$3/Summary!C$2)</f>
        <v>20.8</v>
      </c>
      <c r="K13" s="4">
        <f>D13*(Summary!D$3/Summary!D$2)</f>
        <v>391899.3</v>
      </c>
      <c r="L13" s="4">
        <f>E13*(Summary!E$3/Summary!E$2)</f>
        <v>34404630.309632659</v>
      </c>
      <c r="M13" s="4">
        <f>F13*(Summary!F$3/Summary!F$2)</f>
        <v>18338650.200000003</v>
      </c>
      <c r="N13" s="4">
        <f>G13*(Summary!G$3/Summary!G$2)</f>
        <v>1690</v>
      </c>
      <c r="O13" s="2">
        <v>43136</v>
      </c>
      <c r="P13">
        <f t="shared" ca="1" si="4"/>
        <v>50.4</v>
      </c>
      <c r="Q13">
        <f t="shared" ca="1" si="5"/>
        <v>20.8</v>
      </c>
      <c r="R13">
        <f t="shared" ca="1" si="6"/>
        <v>391899.3</v>
      </c>
      <c r="S13">
        <f t="shared" ca="1" si="7"/>
        <v>34404630.309632659</v>
      </c>
      <c r="T13">
        <f t="shared" ca="1" si="8"/>
        <v>18338650.200000003</v>
      </c>
      <c r="U13">
        <f t="shared" ca="1" si="9"/>
        <v>1690</v>
      </c>
      <c r="V13" s="2">
        <v>43136</v>
      </c>
      <c r="W13">
        <f t="shared" ca="1" si="10"/>
        <v>10.506506217693961</v>
      </c>
      <c r="X13">
        <f t="shared" ca="1" si="11"/>
        <v>20.8</v>
      </c>
      <c r="Y13">
        <f t="shared" ca="1" si="12"/>
        <v>391899.3</v>
      </c>
      <c r="Z13">
        <f t="shared" ca="1" si="13"/>
        <v>2547559.6476959353</v>
      </c>
      <c r="AA13">
        <f t="shared" ca="1" si="14"/>
        <v>1492321.0385403158</v>
      </c>
      <c r="AB13">
        <f t="shared" ca="1" si="15"/>
        <v>554.2474439341064</v>
      </c>
      <c r="AC13" s="2">
        <v>43136</v>
      </c>
      <c r="AD13">
        <f t="shared" ca="1" si="16"/>
        <v>10.506506217693961</v>
      </c>
      <c r="AE13">
        <f t="shared" ca="1" si="17"/>
        <v>20.8</v>
      </c>
      <c r="AF13">
        <f t="shared" ca="1" si="18"/>
        <v>450567.77999999997</v>
      </c>
      <c r="AG13">
        <f t="shared" ca="1" si="19"/>
        <v>2535821.3206850239</v>
      </c>
      <c r="AH13">
        <f t="shared" ca="1" si="20"/>
        <v>1531659.4648029755</v>
      </c>
      <c r="AI13">
        <f t="shared" ca="1" si="21"/>
        <v>566.09774703352446</v>
      </c>
      <c r="AJ13" s="18">
        <v>43136</v>
      </c>
      <c r="AK13" s="16">
        <f t="shared" ca="1" si="22"/>
        <v>3006.4576632321864</v>
      </c>
      <c r="AL13" s="16">
        <f t="shared" ca="1" si="23"/>
        <v>8292.599159074025</v>
      </c>
      <c r="AM13" s="16">
        <f t="shared" ca="1" si="24"/>
        <v>26915.507729174788</v>
      </c>
      <c r="AN13" s="16">
        <f t="shared" ca="1" si="25"/>
        <v>1112.6110477648326</v>
      </c>
      <c r="AO13" s="16">
        <f t="shared" ca="1" si="26"/>
        <v>895.84806957319233</v>
      </c>
      <c r="AP13" s="16">
        <f t="shared" ca="1" si="27"/>
        <v>3120.2724738076331</v>
      </c>
    </row>
    <row r="14" spans="1:47" x14ac:dyDescent="0.2">
      <c r="A14" s="2">
        <v>43143</v>
      </c>
      <c r="B14">
        <v>49</v>
      </c>
      <c r="C14">
        <v>16</v>
      </c>
      <c r="D14">
        <v>466403</v>
      </c>
      <c r="E14">
        <v>39126842</v>
      </c>
      <c r="F14">
        <v>14014633</v>
      </c>
      <c r="G14">
        <v>1456</v>
      </c>
      <c r="H14" s="2">
        <v>43143</v>
      </c>
      <c r="I14" s="4">
        <f>B14*(Summary!B$3/Summary!B$2)</f>
        <v>34.299999999999997</v>
      </c>
      <c r="J14" s="4">
        <f>C14*(Summary!C$3/Summary!C$2)</f>
        <v>20.8</v>
      </c>
      <c r="K14" s="4">
        <f>D14*(Summary!D$3/Summary!D$2)</f>
        <v>606323.9</v>
      </c>
      <c r="L14" s="4">
        <f>E14*(Summary!E$3/Summary!E$2)</f>
        <v>32073022.722068924</v>
      </c>
      <c r="M14" s="4">
        <f>F14*(Summary!F$3/Summary!F$2)</f>
        <v>18219022.900000002</v>
      </c>
      <c r="N14" s="4">
        <f>G14*(Summary!G$3/Summary!G$2)</f>
        <v>1892.8</v>
      </c>
      <c r="O14" s="2">
        <v>43143</v>
      </c>
      <c r="P14">
        <f t="shared" ca="1" si="4"/>
        <v>34.299999999999997</v>
      </c>
      <c r="Q14">
        <f t="shared" ca="1" si="5"/>
        <v>20.8</v>
      </c>
      <c r="R14">
        <f t="shared" ca="1" si="6"/>
        <v>606323.9</v>
      </c>
      <c r="S14">
        <f t="shared" ca="1" si="7"/>
        <v>32073022.722068924</v>
      </c>
      <c r="T14">
        <f t="shared" ca="1" si="8"/>
        <v>18219022.900000002</v>
      </c>
      <c r="U14">
        <f t="shared" ca="1" si="9"/>
        <v>1892.8</v>
      </c>
      <c r="V14" s="2">
        <v>43143</v>
      </c>
      <c r="W14">
        <f t="shared" ca="1" si="10"/>
        <v>8.3402001301460551</v>
      </c>
      <c r="X14">
        <f t="shared" ca="1" si="11"/>
        <v>20.8</v>
      </c>
      <c r="Y14">
        <f t="shared" ca="1" si="12"/>
        <v>606323.9</v>
      </c>
      <c r="Z14">
        <f t="shared" ca="1" si="13"/>
        <v>2400042.3666788023</v>
      </c>
      <c r="AA14">
        <f t="shared" ca="1" si="14"/>
        <v>1484042.4351350598</v>
      </c>
      <c r="AB14">
        <f t="shared" ca="1" si="15"/>
        <v>610.29388463547957</v>
      </c>
      <c r="AC14" s="2">
        <v>43143</v>
      </c>
      <c r="AD14">
        <f t="shared" ca="1" si="16"/>
        <v>8.3402001301460551</v>
      </c>
      <c r="AE14">
        <f t="shared" ca="1" si="17"/>
        <v>20.8</v>
      </c>
      <c r="AF14">
        <f t="shared" ca="1" si="18"/>
        <v>541996.52</v>
      </c>
      <c r="AG14">
        <f t="shared" ca="1" si="19"/>
        <v>2429545.822882229</v>
      </c>
      <c r="AH14">
        <f t="shared" ca="1" si="20"/>
        <v>1485698.155816111</v>
      </c>
      <c r="AI14">
        <f t="shared" ca="1" si="21"/>
        <v>599.08459649520489</v>
      </c>
      <c r="AJ14" s="18">
        <v>43143</v>
      </c>
      <c r="AK14" s="16">
        <f t="shared" ca="1" si="22"/>
        <v>2386.5648651061474</v>
      </c>
      <c r="AL14" s="16">
        <f t="shared" ca="1" si="23"/>
        <v>8292.599159074025</v>
      </c>
      <c r="AM14" s="16">
        <f t="shared" ca="1" si="24"/>
        <v>32377.174247226107</v>
      </c>
      <c r="AN14" s="16">
        <f t="shared" ca="1" si="25"/>
        <v>1065.9818582404878</v>
      </c>
      <c r="AO14" s="16">
        <f t="shared" ca="1" si="26"/>
        <v>868.9658866355926</v>
      </c>
      <c r="AP14" s="16">
        <f t="shared" ca="1" si="27"/>
        <v>3302.0925904081364</v>
      </c>
    </row>
    <row r="15" spans="1:47" x14ac:dyDescent="0.2">
      <c r="A15" s="2">
        <v>43150</v>
      </c>
      <c r="B15">
        <v>57</v>
      </c>
      <c r="C15">
        <v>16</v>
      </c>
      <c r="D15">
        <v>366586</v>
      </c>
      <c r="E15">
        <v>37513323</v>
      </c>
      <c r="F15">
        <v>15134096</v>
      </c>
      <c r="G15">
        <v>1384</v>
      </c>
      <c r="H15" s="2">
        <v>43150</v>
      </c>
      <c r="I15" s="4">
        <f>B15*(Summary!B$3/Summary!B$2)</f>
        <v>39.9</v>
      </c>
      <c r="J15" s="4">
        <f>C15*(Summary!C$3/Summary!C$2)</f>
        <v>20.8</v>
      </c>
      <c r="K15" s="4">
        <f>D15*(Summary!D$3/Summary!D$2)</f>
        <v>476561.8</v>
      </c>
      <c r="L15" s="4">
        <f>E15*(Summary!E$3/Summary!E$2)</f>
        <v>30750390.25534723</v>
      </c>
      <c r="M15" s="4">
        <f>F15*(Summary!F$3/Summary!F$2)</f>
        <v>19674324.800000004</v>
      </c>
      <c r="N15" s="4">
        <f>G15*(Summary!G$3/Summary!G$2)</f>
        <v>1799.2</v>
      </c>
      <c r="O15" s="2">
        <v>43150</v>
      </c>
      <c r="P15">
        <f t="shared" ca="1" si="4"/>
        <v>39.9</v>
      </c>
      <c r="Q15">
        <f t="shared" ca="1" si="5"/>
        <v>20.8</v>
      </c>
      <c r="R15">
        <f t="shared" ca="1" si="6"/>
        <v>476561.8</v>
      </c>
      <c r="S15">
        <f t="shared" ca="1" si="7"/>
        <v>30750390.25534723</v>
      </c>
      <c r="T15">
        <f t="shared" ca="1" si="8"/>
        <v>19674324.800000004</v>
      </c>
      <c r="U15">
        <f t="shared" ca="1" si="9"/>
        <v>1799.2</v>
      </c>
      <c r="V15" s="2">
        <v>43150</v>
      </c>
      <c r="W15">
        <f t="shared" ca="1" si="10"/>
        <v>9.1323750193980651</v>
      </c>
      <c r="X15">
        <f t="shared" ca="1" si="11"/>
        <v>20.8</v>
      </c>
      <c r="Y15">
        <f t="shared" ca="1" si="12"/>
        <v>476561.8</v>
      </c>
      <c r="Z15">
        <f t="shared" ca="1" si="13"/>
        <v>2315650.6327106473</v>
      </c>
      <c r="AA15">
        <f t="shared" ca="1" si="14"/>
        <v>1584217.7002102651</v>
      </c>
      <c r="AB15">
        <f t="shared" ca="1" si="15"/>
        <v>584.54442932087545</v>
      </c>
      <c r="AC15" s="2">
        <v>43150</v>
      </c>
      <c r="AD15">
        <f t="shared" ca="1" si="16"/>
        <v>9.1323750193980651</v>
      </c>
      <c r="AE15">
        <f t="shared" ca="1" si="17"/>
        <v>20.8</v>
      </c>
      <c r="AF15">
        <f t="shared" ca="1" si="18"/>
        <v>515490.43</v>
      </c>
      <c r="AG15">
        <f t="shared" ca="1" si="19"/>
        <v>2332528.9795042784</v>
      </c>
      <c r="AH15">
        <f t="shared" ca="1" si="20"/>
        <v>1564182.647195224</v>
      </c>
      <c r="AI15">
        <f t="shared" ca="1" si="21"/>
        <v>589.69432038379625</v>
      </c>
      <c r="AJ15" s="18">
        <v>43150</v>
      </c>
      <c r="AK15" s="16">
        <f t="shared" ca="1" si="22"/>
        <v>2613.2472861759511</v>
      </c>
      <c r="AL15" s="16">
        <f t="shared" ca="1" si="23"/>
        <v>8292.599159074025</v>
      </c>
      <c r="AM15" s="16">
        <f t="shared" ca="1" si="24"/>
        <v>30793.783463568201</v>
      </c>
      <c r="AN15" s="16">
        <f t="shared" ca="1" si="25"/>
        <v>1023.4149743354266</v>
      </c>
      <c r="AO15" s="16">
        <f t="shared" ca="1" si="26"/>
        <v>914.87046380115498</v>
      </c>
      <c r="AP15" s="16">
        <f t="shared" ca="1" si="27"/>
        <v>3250.3343556767295</v>
      </c>
    </row>
    <row r="16" spans="1:47" x14ac:dyDescent="0.2">
      <c r="A16" s="2">
        <v>43157</v>
      </c>
      <c r="B16">
        <v>47</v>
      </c>
      <c r="C16">
        <v>14</v>
      </c>
      <c r="D16">
        <v>352179</v>
      </c>
      <c r="E16">
        <v>44999642</v>
      </c>
      <c r="F16">
        <v>13334472</v>
      </c>
      <c r="G16">
        <v>1314</v>
      </c>
      <c r="H16" s="2">
        <v>43157</v>
      </c>
      <c r="I16" s="4">
        <f>B16*(Summary!B$3/Summary!B$2)</f>
        <v>32.9</v>
      </c>
      <c r="J16" s="4">
        <f>C16*(Summary!C$3/Summary!C$2)</f>
        <v>18.2</v>
      </c>
      <c r="K16" s="4">
        <f>D16*(Summary!D$3/Summary!D$2)</f>
        <v>457832.7</v>
      </c>
      <c r="L16" s="4">
        <f>E16*(Summary!E$3/Summary!E$2)</f>
        <v>36887069.504637435</v>
      </c>
      <c r="M16" s="4">
        <f>F16*(Summary!F$3/Summary!F$2)</f>
        <v>17334813.600000005</v>
      </c>
      <c r="N16" s="4">
        <f>G16*(Summary!G$3/Summary!G$2)</f>
        <v>1708.2</v>
      </c>
      <c r="O16" s="2">
        <v>43157</v>
      </c>
      <c r="P16">
        <f t="shared" ca="1" si="4"/>
        <v>32.9</v>
      </c>
      <c r="Q16">
        <f t="shared" ca="1" si="5"/>
        <v>20.8</v>
      </c>
      <c r="R16">
        <f t="shared" ca="1" si="6"/>
        <v>457832.7</v>
      </c>
      <c r="S16">
        <f t="shared" ca="1" si="7"/>
        <v>36887069.504637435</v>
      </c>
      <c r="T16">
        <f t="shared" ca="1" si="8"/>
        <v>17334813.600000005</v>
      </c>
      <c r="U16">
        <f t="shared" ca="1" si="9"/>
        <v>1708.2</v>
      </c>
      <c r="V16" s="2">
        <v>43157</v>
      </c>
      <c r="W16">
        <f t="shared" ca="1" si="10"/>
        <v>8.1342504267588698</v>
      </c>
      <c r="X16">
        <f t="shared" ca="1" si="11"/>
        <v>20.8</v>
      </c>
      <c r="Y16">
        <f t="shared" ca="1" si="12"/>
        <v>457832.7</v>
      </c>
      <c r="Z16">
        <f t="shared" ca="1" si="13"/>
        <v>2702981.2365462659</v>
      </c>
      <c r="AA16">
        <f t="shared" ca="1" si="14"/>
        <v>1422595.0711476335</v>
      </c>
      <c r="AB16">
        <f t="shared" ca="1" si="15"/>
        <v>559.31685876287872</v>
      </c>
      <c r="AC16" s="2">
        <v>43157</v>
      </c>
      <c r="AD16">
        <f t="shared" ca="1" si="16"/>
        <v>8.1342504267588698</v>
      </c>
      <c r="AE16">
        <f t="shared" ca="1" si="17"/>
        <v>20.8</v>
      </c>
      <c r="AF16">
        <f t="shared" ca="1" si="18"/>
        <v>463451.43000000005</v>
      </c>
      <c r="AG16">
        <f t="shared" ca="1" si="19"/>
        <v>2625515.1157791424</v>
      </c>
      <c r="AH16">
        <f t="shared" ca="1" si="20"/>
        <v>1454919.5969601597</v>
      </c>
      <c r="AI16">
        <f t="shared" ca="1" si="21"/>
        <v>564.36237287447807</v>
      </c>
      <c r="AJ16" s="18">
        <v>43157</v>
      </c>
      <c r="AK16" s="16">
        <f t="shared" ca="1" si="22"/>
        <v>2327.6319476205954</v>
      </c>
      <c r="AL16" s="16">
        <f t="shared" ca="1" si="23"/>
        <v>8292.599159074025</v>
      </c>
      <c r="AM16" s="16">
        <f t="shared" ca="1" si="24"/>
        <v>27685.136620870027</v>
      </c>
      <c r="AN16" s="16">
        <f t="shared" ca="1" si="25"/>
        <v>1151.9648880861662</v>
      </c>
      <c r="AO16" s="16">
        <f t="shared" ca="1" si="26"/>
        <v>850.96390044416739</v>
      </c>
      <c r="AP16" s="16">
        <f t="shared" ca="1" si="27"/>
        <v>3110.7072701858124</v>
      </c>
    </row>
    <row r="17" spans="1:42" x14ac:dyDescent="0.2">
      <c r="A17" s="2">
        <v>43164</v>
      </c>
      <c r="B17">
        <v>70</v>
      </c>
      <c r="C17">
        <v>14</v>
      </c>
      <c r="D17">
        <v>370982</v>
      </c>
      <c r="E17">
        <v>35833418</v>
      </c>
      <c r="F17">
        <v>11954530</v>
      </c>
      <c r="G17">
        <v>1258</v>
      </c>
      <c r="H17" s="2">
        <v>43164</v>
      </c>
      <c r="I17" s="4">
        <f>B17*(Summary!B$3/Summary!B$2)</f>
        <v>49</v>
      </c>
      <c r="J17" s="4">
        <f>C17*(Summary!C$3/Summary!C$2)</f>
        <v>18.2</v>
      </c>
      <c r="K17" s="4">
        <f>D17*(Summary!D$3/Summary!D$2)</f>
        <v>482276.60000000003</v>
      </c>
      <c r="L17" s="4">
        <f>E17*(Summary!E$3/Summary!E$2)</f>
        <v>29373339.911342539</v>
      </c>
      <c r="M17" s="4">
        <f>F17*(Summary!F$3/Summary!F$2)</f>
        <v>15540889.000000004</v>
      </c>
      <c r="N17" s="4">
        <f>G17*(Summary!G$3/Summary!G$2)</f>
        <v>1635.4</v>
      </c>
      <c r="O17" s="2">
        <v>43164</v>
      </c>
      <c r="P17">
        <f t="shared" ca="1" si="4"/>
        <v>49</v>
      </c>
      <c r="Q17">
        <f t="shared" ca="1" si="5"/>
        <v>20.8</v>
      </c>
      <c r="R17">
        <f t="shared" ca="1" si="6"/>
        <v>482276.60000000003</v>
      </c>
      <c r="S17">
        <f t="shared" ca="1" si="7"/>
        <v>29373339.911342539</v>
      </c>
      <c r="T17">
        <f t="shared" ca="1" si="8"/>
        <v>15540889.000000004</v>
      </c>
      <c r="U17">
        <f t="shared" ca="1" si="9"/>
        <v>1635.4</v>
      </c>
      <c r="V17" s="2">
        <v>43164</v>
      </c>
      <c r="W17">
        <f t="shared" ca="1" si="10"/>
        <v>10.330412131161864</v>
      </c>
      <c r="X17">
        <f t="shared" ca="1" si="11"/>
        <v>20.8</v>
      </c>
      <c r="Y17">
        <f t="shared" ca="1" si="12"/>
        <v>482276.60000000003</v>
      </c>
      <c r="Z17">
        <f t="shared" ca="1" si="13"/>
        <v>2227205.7100507733</v>
      </c>
      <c r="AA17">
        <f t="shared" ca="1" si="14"/>
        <v>1296446.1422302744</v>
      </c>
      <c r="AB17">
        <f t="shared" ca="1" si="15"/>
        <v>538.98961117679687</v>
      </c>
      <c r="AC17" s="2">
        <v>43164</v>
      </c>
      <c r="AD17">
        <f t="shared" ca="1" si="16"/>
        <v>10.330412131161864</v>
      </c>
      <c r="AE17">
        <f t="shared" ca="1" si="17"/>
        <v>20.8</v>
      </c>
      <c r="AF17">
        <f t="shared" ca="1" si="18"/>
        <v>474943.43000000005</v>
      </c>
      <c r="AG17">
        <f t="shared" ca="1" si="19"/>
        <v>2322360.8153498718</v>
      </c>
      <c r="AH17">
        <f t="shared" ca="1" si="20"/>
        <v>1321675.9280137462</v>
      </c>
      <c r="AI17">
        <f t="shared" ca="1" si="21"/>
        <v>543.05506069401326</v>
      </c>
      <c r="AJ17" s="18">
        <v>43164</v>
      </c>
      <c r="AK17" s="16">
        <f t="shared" ca="1" si="22"/>
        <v>2956.0679899254978</v>
      </c>
      <c r="AL17" s="16">
        <f t="shared" ca="1" si="23"/>
        <v>8292.599159074025</v>
      </c>
      <c r="AM17" s="16">
        <f t="shared" ca="1" si="24"/>
        <v>28371.632701046194</v>
      </c>
      <c r="AN17" s="16">
        <f t="shared" ca="1" si="25"/>
        <v>1018.9536143486657</v>
      </c>
      <c r="AO17" s="16">
        <f t="shared" ca="1" si="26"/>
        <v>773.031379311705</v>
      </c>
      <c r="AP17" s="16">
        <f t="shared" ca="1" si="27"/>
        <v>2993.2635600917088</v>
      </c>
    </row>
    <row r="18" spans="1:42" x14ac:dyDescent="0.2">
      <c r="A18" s="2">
        <v>43171</v>
      </c>
      <c r="B18">
        <v>56</v>
      </c>
      <c r="C18">
        <v>14</v>
      </c>
      <c r="D18">
        <v>370632</v>
      </c>
      <c r="E18">
        <v>39821507</v>
      </c>
      <c r="F18">
        <v>11765278</v>
      </c>
      <c r="G18">
        <v>1714</v>
      </c>
      <c r="H18" s="2">
        <v>43171</v>
      </c>
      <c r="I18" s="4">
        <f>B18*(Summary!B$3/Summary!B$2)</f>
        <v>39.199999999999996</v>
      </c>
      <c r="J18" s="4">
        <f>C18*(Summary!C$3/Summary!C$2)</f>
        <v>18.2</v>
      </c>
      <c r="K18" s="4">
        <f>D18*(Summary!D$3/Summary!D$2)</f>
        <v>481821.60000000003</v>
      </c>
      <c r="L18" s="4">
        <f>E18*(Summary!E$3/Summary!E$2)</f>
        <v>32642452.94414578</v>
      </c>
      <c r="M18" s="4">
        <f>F18*(Summary!F$3/Summary!F$2)</f>
        <v>15294861.400000002</v>
      </c>
      <c r="N18" s="4">
        <f>G18*(Summary!G$3/Summary!G$2)</f>
        <v>2228.2000000000003</v>
      </c>
      <c r="O18" s="2">
        <v>43171</v>
      </c>
      <c r="P18">
        <f t="shared" ca="1" si="4"/>
        <v>39.199999999999996</v>
      </c>
      <c r="Q18">
        <f t="shared" ca="1" si="5"/>
        <v>18.2</v>
      </c>
      <c r="R18">
        <f t="shared" ca="1" si="6"/>
        <v>481821.60000000003</v>
      </c>
      <c r="S18">
        <f t="shared" ca="1" si="7"/>
        <v>32642452.94414578</v>
      </c>
      <c r="T18">
        <f t="shared" ca="1" si="8"/>
        <v>15294861.400000002</v>
      </c>
      <c r="U18">
        <f t="shared" ca="1" si="9"/>
        <v>2228.2000000000003</v>
      </c>
      <c r="V18" s="2">
        <v>43171</v>
      </c>
      <c r="W18">
        <f t="shared" ca="1" si="10"/>
        <v>9.0359046659327475</v>
      </c>
      <c r="X18">
        <f t="shared" ca="1" si="11"/>
        <v>18.2</v>
      </c>
      <c r="Y18">
        <f t="shared" ca="1" si="12"/>
        <v>481821.60000000003</v>
      </c>
      <c r="Z18">
        <f t="shared" ca="1" si="13"/>
        <v>2436213.630471848</v>
      </c>
      <c r="AA18">
        <f t="shared" ca="1" si="14"/>
        <v>1278979.8841984281</v>
      </c>
      <c r="AB18">
        <f t="shared" ca="1" si="15"/>
        <v>701.06945294520335</v>
      </c>
      <c r="AC18" s="2">
        <v>43171</v>
      </c>
      <c r="AD18">
        <f t="shared" ca="1" si="16"/>
        <v>9.0359046659327475</v>
      </c>
      <c r="AE18">
        <f t="shared" ca="1" si="17"/>
        <v>18.459999999999997</v>
      </c>
      <c r="AF18">
        <f t="shared" ca="1" si="18"/>
        <v>481958.10000000003</v>
      </c>
      <c r="AG18">
        <f t="shared" ca="1" si="19"/>
        <v>2394412.0463876328</v>
      </c>
      <c r="AH18">
        <f t="shared" ca="1" si="20"/>
        <v>1282473.1358047973</v>
      </c>
      <c r="AI18">
        <f t="shared" ca="1" si="21"/>
        <v>668.6534845915221</v>
      </c>
      <c r="AJ18" s="18">
        <v>43171</v>
      </c>
      <c r="AK18" s="16">
        <f t="shared" ca="1" si="22"/>
        <v>2585.6421025458235</v>
      </c>
      <c r="AL18" s="16">
        <f t="shared" ca="1" si="23"/>
        <v>7359.6817536781964</v>
      </c>
      <c r="AM18" s="16">
        <f t="shared" ca="1" si="24"/>
        <v>28790.667112700328</v>
      </c>
      <c r="AN18" s="16">
        <f t="shared" ca="1" si="25"/>
        <v>1050.5666444165784</v>
      </c>
      <c r="AO18" s="16">
        <f t="shared" ca="1" si="26"/>
        <v>750.10216656611374</v>
      </c>
      <c r="AP18" s="16">
        <f t="shared" ca="1" si="27"/>
        <v>3685.5491360274336</v>
      </c>
    </row>
    <row r="19" spans="1:42" x14ac:dyDescent="0.2">
      <c r="A19" s="2">
        <v>43178</v>
      </c>
      <c r="B19">
        <v>63</v>
      </c>
      <c r="C19">
        <v>14</v>
      </c>
      <c r="D19">
        <v>393820</v>
      </c>
      <c r="E19">
        <v>35917978</v>
      </c>
      <c r="F19">
        <v>8230923</v>
      </c>
      <c r="G19">
        <v>2004</v>
      </c>
      <c r="H19" s="2">
        <v>43178</v>
      </c>
      <c r="I19" s="4">
        <f>B19*(Summary!B$3/Summary!B$2)</f>
        <v>44.099999999999994</v>
      </c>
      <c r="J19" s="4">
        <f>C19*(Summary!C$3/Summary!C$2)</f>
        <v>18.2</v>
      </c>
      <c r="K19" s="4">
        <f>D19*(Summary!D$3/Summary!D$2)</f>
        <v>511966</v>
      </c>
      <c r="L19" s="4">
        <f>E19*(Summary!E$3/Summary!E$2)</f>
        <v>29442655.364947975</v>
      </c>
      <c r="M19" s="4">
        <f>F19*(Summary!F$3/Summary!F$2)</f>
        <v>10700199.900000002</v>
      </c>
      <c r="N19" s="4">
        <f>G19*(Summary!G$3/Summary!G$2)</f>
        <v>2605.2000000000003</v>
      </c>
      <c r="O19" s="2">
        <v>43178</v>
      </c>
      <c r="P19">
        <f t="shared" ca="1" si="4"/>
        <v>44.099999999999994</v>
      </c>
      <c r="Q19">
        <f t="shared" ca="1" si="5"/>
        <v>18.2</v>
      </c>
      <c r="R19">
        <f t="shared" ca="1" si="6"/>
        <v>511966</v>
      </c>
      <c r="S19">
        <f t="shared" ca="1" si="7"/>
        <v>29442655.364947975</v>
      </c>
      <c r="T19">
        <f t="shared" ca="1" si="8"/>
        <v>10700199.900000002</v>
      </c>
      <c r="U19">
        <f t="shared" ca="1" si="9"/>
        <v>2605.2000000000003</v>
      </c>
      <c r="V19" s="2">
        <v>43178</v>
      </c>
      <c r="W19">
        <f t="shared" ca="1" si="10"/>
        <v>9.6975751475733549</v>
      </c>
      <c r="X19">
        <f t="shared" ca="1" si="11"/>
        <v>18.2</v>
      </c>
      <c r="Y19">
        <f t="shared" ca="1" si="12"/>
        <v>511966</v>
      </c>
      <c r="Z19">
        <f t="shared" ca="1" si="13"/>
        <v>2231672.3319869321</v>
      </c>
      <c r="AA19">
        <f t="shared" ca="1" si="14"/>
        <v>944024.15646467335</v>
      </c>
      <c r="AB19">
        <f t="shared" ca="1" si="15"/>
        <v>800.69093019644083</v>
      </c>
      <c r="AC19" s="2">
        <v>43178</v>
      </c>
      <c r="AD19">
        <f t="shared" ca="1" si="16"/>
        <v>9.6975751475733549</v>
      </c>
      <c r="AE19">
        <f t="shared" ca="1" si="17"/>
        <v>18.2</v>
      </c>
      <c r="AF19">
        <f t="shared" ca="1" si="18"/>
        <v>502922.68</v>
      </c>
      <c r="AG19">
        <f t="shared" ca="1" si="19"/>
        <v>2272580.5916839154</v>
      </c>
      <c r="AH19">
        <f t="shared" ca="1" si="20"/>
        <v>1011015.3020114243</v>
      </c>
      <c r="AI19">
        <f t="shared" ca="1" si="21"/>
        <v>780.76663474619329</v>
      </c>
      <c r="AJ19" s="18">
        <v>43178</v>
      </c>
      <c r="AK19" s="16">
        <f t="shared" ca="1" si="22"/>
        <v>2774.9804276602931</v>
      </c>
      <c r="AL19" s="16">
        <f t="shared" ca="1" si="23"/>
        <v>7256.0242641897712</v>
      </c>
      <c r="AM19" s="16">
        <f t="shared" ca="1" si="24"/>
        <v>30043.025448285047</v>
      </c>
      <c r="AN19" s="16">
        <f t="shared" ca="1" si="25"/>
        <v>997.11215952724103</v>
      </c>
      <c r="AO19" s="16">
        <f t="shared" ca="1" si="26"/>
        <v>591.32994469655102</v>
      </c>
      <c r="AP19" s="16">
        <f t="shared" ca="1" si="27"/>
        <v>4303.5052720704298</v>
      </c>
    </row>
    <row r="20" spans="1:42" x14ac:dyDescent="0.2">
      <c r="A20" s="2">
        <v>43185</v>
      </c>
      <c r="B20">
        <v>59</v>
      </c>
      <c r="C20">
        <v>0</v>
      </c>
      <c r="D20">
        <v>307774</v>
      </c>
      <c r="E20">
        <v>39962132</v>
      </c>
      <c r="F20">
        <v>19128060</v>
      </c>
      <c r="G20">
        <v>2082</v>
      </c>
      <c r="H20" s="2">
        <v>43185</v>
      </c>
      <c r="I20" s="4">
        <f>B20*(Summary!B$3/Summary!B$2)</f>
        <v>41.3</v>
      </c>
      <c r="J20" s="4">
        <f>C20*(Summary!C$3/Summary!C$2)</f>
        <v>0</v>
      </c>
      <c r="K20" s="4">
        <f>D20*(Summary!D$3/Summary!D$2)</f>
        <v>400106.2</v>
      </c>
      <c r="L20" s="4">
        <f>E20*(Summary!E$3/Summary!E$2)</f>
        <v>32757725.953408599</v>
      </c>
      <c r="M20" s="4">
        <f>F20*(Summary!F$3/Summary!F$2)</f>
        <v>24866478.000000004</v>
      </c>
      <c r="N20" s="4">
        <f>G20*(Summary!G$3/Summary!G$2)</f>
        <v>2706.6</v>
      </c>
      <c r="O20" s="2">
        <v>43185</v>
      </c>
      <c r="P20">
        <f t="shared" ca="1" si="4"/>
        <v>41.3</v>
      </c>
      <c r="Q20">
        <f t="shared" ca="1" si="5"/>
        <v>18.2</v>
      </c>
      <c r="R20">
        <f t="shared" ca="1" si="6"/>
        <v>400106.2</v>
      </c>
      <c r="S20">
        <f t="shared" ca="1" si="7"/>
        <v>32757725.953408599</v>
      </c>
      <c r="T20">
        <f t="shared" ca="1" si="8"/>
        <v>24866478.000000004</v>
      </c>
      <c r="U20">
        <f t="shared" ca="1" si="9"/>
        <v>2706.6</v>
      </c>
      <c r="V20" s="2">
        <v>43185</v>
      </c>
      <c r="W20">
        <f t="shared" ca="1" si="10"/>
        <v>9.3233079872748199</v>
      </c>
      <c r="X20">
        <f t="shared" ca="1" si="11"/>
        <v>18.2</v>
      </c>
      <c r="Y20">
        <f t="shared" ca="1" si="12"/>
        <v>400106.2</v>
      </c>
      <c r="Z20">
        <f t="shared" ca="1" si="13"/>
        <v>2443524.4195473865</v>
      </c>
      <c r="AA20">
        <f t="shared" ca="1" si="14"/>
        <v>1933179.2993874552</v>
      </c>
      <c r="AB20">
        <f t="shared" ca="1" si="15"/>
        <v>827.10465650189531</v>
      </c>
      <c r="AC20" s="2">
        <v>43185</v>
      </c>
      <c r="AD20">
        <f t="shared" ca="1" si="16"/>
        <v>9.3233079872748199</v>
      </c>
      <c r="AE20">
        <f t="shared" ca="1" si="17"/>
        <v>18.2</v>
      </c>
      <c r="AF20">
        <f t="shared" ca="1" si="18"/>
        <v>433664.14</v>
      </c>
      <c r="AG20">
        <f t="shared" ca="1" si="19"/>
        <v>2401154.0020352956</v>
      </c>
      <c r="AH20">
        <f t="shared" ca="1" si="20"/>
        <v>1735348.270802899</v>
      </c>
      <c r="AI20">
        <f t="shared" ca="1" si="21"/>
        <v>821.82191124080441</v>
      </c>
      <c r="AJ20" s="18">
        <v>43185</v>
      </c>
      <c r="AK20" s="16">
        <f t="shared" ca="1" si="22"/>
        <v>2667.8831349103298</v>
      </c>
      <c r="AL20" s="16">
        <f t="shared" ca="1" si="23"/>
        <v>7256.0242641897712</v>
      </c>
      <c r="AM20" s="16">
        <f t="shared" ca="1" si="24"/>
        <v>25905.737227894853</v>
      </c>
      <c r="AN20" s="16">
        <f t="shared" ca="1" si="25"/>
        <v>1053.5247291506807</v>
      </c>
      <c r="AO20" s="16">
        <f t="shared" ca="1" si="26"/>
        <v>1014.9830521472545</v>
      </c>
      <c r="AP20" s="16">
        <f t="shared" ca="1" si="27"/>
        <v>4529.7977274316954</v>
      </c>
    </row>
    <row r="21" spans="1:42" x14ac:dyDescent="0.2">
      <c r="A21" s="2">
        <v>43192</v>
      </c>
      <c r="B21">
        <v>60</v>
      </c>
      <c r="C21">
        <v>0</v>
      </c>
      <c r="D21">
        <v>288716</v>
      </c>
      <c r="E21">
        <v>33340712</v>
      </c>
      <c r="F21">
        <v>23851755</v>
      </c>
      <c r="G21">
        <v>1638</v>
      </c>
      <c r="H21" s="2">
        <v>43192</v>
      </c>
      <c r="I21" s="4">
        <f>B21*(Summary!B$3/Summary!B$2)</f>
        <v>42</v>
      </c>
      <c r="J21" s="4">
        <f>C21*(Summary!C$3/Summary!C$2)</f>
        <v>0</v>
      </c>
      <c r="K21" s="4">
        <f>D21*(Summary!D$3/Summary!D$2)</f>
        <v>375330.8</v>
      </c>
      <c r="L21" s="4">
        <f>E21*(Summary!E$3/Summary!E$2)</f>
        <v>27330021.000569277</v>
      </c>
      <c r="M21" s="4">
        <f>F21*(Summary!F$3/Summary!F$2)</f>
        <v>31007281.500000007</v>
      </c>
      <c r="N21" s="4">
        <f>G21*(Summary!G$3/Summary!G$2)</f>
        <v>2129.4</v>
      </c>
      <c r="O21" s="2">
        <v>43192</v>
      </c>
      <c r="P21">
        <f t="shared" ca="1" si="4"/>
        <v>42</v>
      </c>
      <c r="Q21">
        <f t="shared" ca="1" si="5"/>
        <v>18.2</v>
      </c>
      <c r="R21">
        <f t="shared" ca="1" si="6"/>
        <v>375330.8</v>
      </c>
      <c r="S21">
        <f t="shared" ca="1" si="7"/>
        <v>27330021.000569277</v>
      </c>
      <c r="T21">
        <f t="shared" ca="1" si="8"/>
        <v>31007281.500000007</v>
      </c>
      <c r="U21">
        <f t="shared" ca="1" si="9"/>
        <v>2129.4</v>
      </c>
      <c r="V21" s="2">
        <v>43192</v>
      </c>
      <c r="W21">
        <f t="shared" ca="1" si="10"/>
        <v>9.41780240441493</v>
      </c>
      <c r="X21">
        <f t="shared" ca="1" si="11"/>
        <v>18.2</v>
      </c>
      <c r="Y21">
        <f t="shared" ca="1" si="12"/>
        <v>375330.8</v>
      </c>
      <c r="Z21">
        <f t="shared" ca="1" si="13"/>
        <v>2094806.7787356423</v>
      </c>
      <c r="AA21">
        <f t="shared" ca="1" si="14"/>
        <v>2332083.725473789</v>
      </c>
      <c r="AB21">
        <f t="shared" ca="1" si="15"/>
        <v>674.55701378044705</v>
      </c>
      <c r="AC21" s="2">
        <v>43192</v>
      </c>
      <c r="AD21">
        <f t="shared" ca="1" si="16"/>
        <v>9.41780240441493</v>
      </c>
      <c r="AE21">
        <f t="shared" ca="1" si="17"/>
        <v>18.2</v>
      </c>
      <c r="AF21">
        <f t="shared" ca="1" si="18"/>
        <v>382763.42000000004</v>
      </c>
      <c r="AG21">
        <f t="shared" ca="1" si="19"/>
        <v>2164550.3068979913</v>
      </c>
      <c r="AH21">
        <f t="shared" ca="1" si="20"/>
        <v>2252302.8402565224</v>
      </c>
      <c r="AI21">
        <f t="shared" ca="1" si="21"/>
        <v>705.0665423247367</v>
      </c>
      <c r="AJ21" s="18">
        <v>43192</v>
      </c>
      <c r="AK21" s="16">
        <f t="shared" ca="1" si="22"/>
        <v>2694.9229004286808</v>
      </c>
      <c r="AL21" s="16">
        <f t="shared" ca="1" si="23"/>
        <v>7256.0242641897712</v>
      </c>
      <c r="AM21" s="16">
        <f t="shared" ca="1" si="24"/>
        <v>22865.087666622272</v>
      </c>
      <c r="AN21" s="16">
        <f t="shared" ca="1" si="25"/>
        <v>949.71304375928514</v>
      </c>
      <c r="AO21" s="16">
        <f t="shared" ca="1" si="26"/>
        <v>1317.3431809776155</v>
      </c>
      <c r="AP21" s="16">
        <f t="shared" ca="1" si="27"/>
        <v>3886.2541597225536</v>
      </c>
    </row>
    <row r="22" spans="1:42" x14ac:dyDescent="0.2">
      <c r="A22" s="2">
        <v>43199</v>
      </c>
      <c r="B22">
        <v>60</v>
      </c>
      <c r="C22">
        <v>0</v>
      </c>
      <c r="D22">
        <v>284496</v>
      </c>
      <c r="E22">
        <v>36828694</v>
      </c>
      <c r="F22">
        <v>24738892</v>
      </c>
      <c r="G22">
        <v>1675</v>
      </c>
      <c r="H22" s="2">
        <v>43199</v>
      </c>
      <c r="I22" s="4">
        <f>B22*(Summary!B$3/Summary!B$2)</f>
        <v>42</v>
      </c>
      <c r="J22" s="4">
        <f>C22*(Summary!C$3/Summary!C$2)</f>
        <v>0</v>
      </c>
      <c r="K22" s="4">
        <f>D22*(Summary!D$3/Summary!D$2)</f>
        <v>369844.8</v>
      </c>
      <c r="L22" s="4">
        <f>E22*(Summary!E$3/Summary!E$2)</f>
        <v>30189186.734930549</v>
      </c>
      <c r="M22" s="4">
        <f>F22*(Summary!F$3/Summary!F$2)</f>
        <v>32160559.600000005</v>
      </c>
      <c r="N22" s="4">
        <f>G22*(Summary!G$3/Summary!G$2)</f>
        <v>2177.5</v>
      </c>
      <c r="O22" s="2">
        <v>43199</v>
      </c>
      <c r="P22">
        <f t="shared" ca="1" si="4"/>
        <v>42</v>
      </c>
      <c r="Q22">
        <f t="shared" ca="1" si="5"/>
        <v>0</v>
      </c>
      <c r="R22">
        <f t="shared" ca="1" si="6"/>
        <v>369844.8</v>
      </c>
      <c r="S22">
        <f t="shared" ca="1" si="7"/>
        <v>30189186.734930549</v>
      </c>
      <c r="T22">
        <f t="shared" ca="1" si="8"/>
        <v>32160559.600000005</v>
      </c>
      <c r="U22">
        <f t="shared" ca="1" si="9"/>
        <v>2177.5</v>
      </c>
      <c r="V22" s="2">
        <v>43199</v>
      </c>
      <c r="W22">
        <f t="shared" ca="1" si="10"/>
        <v>9.41780240441493</v>
      </c>
      <c r="X22">
        <f t="shared" ca="1" si="11"/>
        <v>0</v>
      </c>
      <c r="Y22">
        <f t="shared" ca="1" si="12"/>
        <v>369844.8</v>
      </c>
      <c r="Z22">
        <f t="shared" ca="1" si="13"/>
        <v>2279679.0161495577</v>
      </c>
      <c r="AA22">
        <f t="shared" ca="1" si="14"/>
        <v>2405609.0969656827</v>
      </c>
      <c r="AB22">
        <f t="shared" ca="1" si="15"/>
        <v>687.48691897733897</v>
      </c>
      <c r="AC22" s="2">
        <v>43199</v>
      </c>
      <c r="AD22">
        <f t="shared" ca="1" si="16"/>
        <v>9.41780240441493</v>
      </c>
      <c r="AE22">
        <f t="shared" ca="1" si="17"/>
        <v>1.8199999999999996</v>
      </c>
      <c r="AF22">
        <f t="shared" ca="1" si="18"/>
        <v>371490.6</v>
      </c>
      <c r="AG22">
        <f t="shared" ca="1" si="19"/>
        <v>2242704.5686667748</v>
      </c>
      <c r="AH22">
        <f t="shared" ca="1" si="20"/>
        <v>2390904.0226673037</v>
      </c>
      <c r="AI22">
        <f t="shared" ca="1" si="21"/>
        <v>684.90093793796063</v>
      </c>
      <c r="AJ22" s="18">
        <v>43199</v>
      </c>
      <c r="AK22" s="16">
        <f t="shared" ca="1" si="22"/>
        <v>2694.9229004286808</v>
      </c>
      <c r="AL22" s="16">
        <f t="shared" ca="1" si="23"/>
        <v>725.60242641897707</v>
      </c>
      <c r="AM22" s="16">
        <f t="shared" ca="1" si="24"/>
        <v>22191.684713043127</v>
      </c>
      <c r="AN22" s="16">
        <f t="shared" ca="1" si="25"/>
        <v>984.00382535519157</v>
      </c>
      <c r="AO22" s="16">
        <f t="shared" ca="1" si="26"/>
        <v>1398.4092433475771</v>
      </c>
      <c r="AP22" s="16">
        <f t="shared" ca="1" si="27"/>
        <v>3775.1034253918174</v>
      </c>
    </row>
    <row r="23" spans="1:42" x14ac:dyDescent="0.2">
      <c r="A23" s="2">
        <v>43206</v>
      </c>
      <c r="B23">
        <v>46</v>
      </c>
      <c r="C23">
        <v>0</v>
      </c>
      <c r="D23">
        <v>426874</v>
      </c>
      <c r="E23">
        <v>36174045</v>
      </c>
      <c r="F23">
        <v>27647322</v>
      </c>
      <c r="G23">
        <v>1845</v>
      </c>
      <c r="H23" s="2">
        <v>43206</v>
      </c>
      <c r="I23" s="4">
        <f>B23*(Summary!B$3/Summary!B$2)</f>
        <v>32.199999999999996</v>
      </c>
      <c r="J23" s="4">
        <f>C23*(Summary!C$3/Summary!C$2)</f>
        <v>0</v>
      </c>
      <c r="K23" s="4">
        <f>D23*(Summary!D$3/Summary!D$2)</f>
        <v>554936.20000000007</v>
      </c>
      <c r="L23" s="4">
        <f>E23*(Summary!E$3/Summary!E$2)</f>
        <v>29652558.395439729</v>
      </c>
      <c r="M23" s="4">
        <f>F23*(Summary!F$3/Summary!F$2)</f>
        <v>35941518.600000009</v>
      </c>
      <c r="N23" s="4">
        <f>G23*(Summary!G$3/Summary!G$2)</f>
        <v>2398.5</v>
      </c>
      <c r="O23" s="2">
        <v>43206</v>
      </c>
      <c r="P23">
        <f t="shared" ca="1" si="4"/>
        <v>32.199999999999996</v>
      </c>
      <c r="Q23">
        <f t="shared" ca="1" si="5"/>
        <v>0</v>
      </c>
      <c r="R23">
        <f t="shared" ca="1" si="6"/>
        <v>554936.20000000007</v>
      </c>
      <c r="S23">
        <f t="shared" ca="1" si="7"/>
        <v>29652558.395439729</v>
      </c>
      <c r="T23">
        <f t="shared" ca="1" si="8"/>
        <v>35941518.600000009</v>
      </c>
      <c r="U23">
        <f t="shared" ca="1" si="9"/>
        <v>2398.5</v>
      </c>
      <c r="V23" s="2">
        <v>43206</v>
      </c>
      <c r="W23">
        <f t="shared" ca="1" si="10"/>
        <v>8.0299626089665797</v>
      </c>
      <c r="X23">
        <f t="shared" ca="1" si="11"/>
        <v>0</v>
      </c>
      <c r="Y23">
        <f t="shared" ca="1" si="12"/>
        <v>554936.20000000007</v>
      </c>
      <c r="Z23">
        <f t="shared" ca="1" si="13"/>
        <v>2245188.6824872675</v>
      </c>
      <c r="AA23">
        <f t="shared" ca="1" si="14"/>
        <v>2643972.6569564738</v>
      </c>
      <c r="AB23">
        <f t="shared" ca="1" si="15"/>
        <v>746.36070178155535</v>
      </c>
      <c r="AC23" s="2">
        <v>43206</v>
      </c>
      <c r="AD23">
        <f t="shared" ca="1" si="16"/>
        <v>8.0299626089665797</v>
      </c>
      <c r="AE23">
        <f t="shared" ca="1" si="17"/>
        <v>0</v>
      </c>
      <c r="AF23">
        <f t="shared" ca="1" si="18"/>
        <v>499408.78</v>
      </c>
      <c r="AG23">
        <f t="shared" ca="1" si="19"/>
        <v>2252086.7492197254</v>
      </c>
      <c r="AH23">
        <f t="shared" ca="1" si="20"/>
        <v>2596299.9449583157</v>
      </c>
      <c r="AI23">
        <f t="shared" ca="1" si="21"/>
        <v>734.58594522071201</v>
      </c>
      <c r="AJ23" s="18">
        <v>43206</v>
      </c>
      <c r="AK23" s="16">
        <f t="shared" ca="1" si="22"/>
        <v>2297.7897810157378</v>
      </c>
      <c r="AL23" s="16">
        <f t="shared" ca="1" si="23"/>
        <v>0</v>
      </c>
      <c r="AM23" s="16">
        <f t="shared" ca="1" si="24"/>
        <v>29833.116069923493</v>
      </c>
      <c r="AN23" s="16">
        <f t="shared" ca="1" si="25"/>
        <v>988.12032901031398</v>
      </c>
      <c r="AO23" s="16">
        <f t="shared" ca="1" si="26"/>
        <v>1518.5426964492285</v>
      </c>
      <c r="AP23" s="16">
        <f t="shared" ca="1" si="27"/>
        <v>4048.9620679984973</v>
      </c>
    </row>
    <row r="24" spans="1:42" x14ac:dyDescent="0.2">
      <c r="A24" s="2">
        <v>43213</v>
      </c>
      <c r="B24">
        <v>46</v>
      </c>
      <c r="C24">
        <v>0</v>
      </c>
      <c r="D24">
        <v>371756</v>
      </c>
      <c r="E24">
        <v>40762077</v>
      </c>
      <c r="F24">
        <v>29202961</v>
      </c>
      <c r="G24">
        <v>1930</v>
      </c>
      <c r="H24" s="2">
        <v>43213</v>
      </c>
      <c r="I24" s="4">
        <f>B24*(Summary!B$3/Summary!B$2)</f>
        <v>32.199999999999996</v>
      </c>
      <c r="J24" s="4">
        <f>C24*(Summary!C$3/Summary!C$2)</f>
        <v>0</v>
      </c>
      <c r="K24" s="4">
        <f>D24*(Summary!D$3/Summary!D$2)</f>
        <v>483282.8</v>
      </c>
      <c r="L24" s="4">
        <f>E24*(Summary!E$3/Summary!E$2)</f>
        <v>33413456.210437916</v>
      </c>
      <c r="M24" s="4">
        <f>F24*(Summary!F$3/Summary!F$2)</f>
        <v>37963849.300000004</v>
      </c>
      <c r="N24" s="4">
        <f>G24*(Summary!G$3/Summary!G$2)</f>
        <v>2509</v>
      </c>
      <c r="O24" s="2">
        <v>43213</v>
      </c>
      <c r="P24">
        <f t="shared" ca="1" si="4"/>
        <v>32.199999999999996</v>
      </c>
      <c r="Q24">
        <f t="shared" ca="1" si="5"/>
        <v>0</v>
      </c>
      <c r="R24">
        <f t="shared" ca="1" si="6"/>
        <v>483282.8</v>
      </c>
      <c r="S24">
        <f t="shared" ca="1" si="7"/>
        <v>33413456.210437916</v>
      </c>
      <c r="T24">
        <f t="shared" ca="1" si="8"/>
        <v>37963849.300000004</v>
      </c>
      <c r="U24">
        <f t="shared" ca="1" si="9"/>
        <v>2509</v>
      </c>
      <c r="V24" s="2">
        <v>43213</v>
      </c>
      <c r="W24">
        <f t="shared" ca="1" si="10"/>
        <v>8.0299626089665797</v>
      </c>
      <c r="X24">
        <f t="shared" ca="1" si="11"/>
        <v>0</v>
      </c>
      <c r="Y24">
        <f t="shared" ca="1" si="12"/>
        <v>483282.8</v>
      </c>
      <c r="Z24">
        <f t="shared" ca="1" si="13"/>
        <v>2485038.8936528144</v>
      </c>
      <c r="AA24">
        <f t="shared" ca="1" si="14"/>
        <v>2769903.9184266608</v>
      </c>
      <c r="AB24">
        <f t="shared" ca="1" si="15"/>
        <v>775.48885753696675</v>
      </c>
      <c r="AC24" s="2">
        <v>43213</v>
      </c>
      <c r="AD24">
        <f t="shared" ca="1" si="16"/>
        <v>8.0299626089665797</v>
      </c>
      <c r="AE24">
        <f t="shared" ca="1" si="17"/>
        <v>0</v>
      </c>
      <c r="AF24">
        <f t="shared" ca="1" si="18"/>
        <v>504778.82</v>
      </c>
      <c r="AG24">
        <f t="shared" ca="1" si="19"/>
        <v>2437068.851419705</v>
      </c>
      <c r="AH24">
        <f t="shared" ca="1" si="20"/>
        <v>2744717.6661326233</v>
      </c>
      <c r="AI24">
        <f t="shared" ca="1" si="21"/>
        <v>769.66322638588451</v>
      </c>
      <c r="AJ24" s="18">
        <v>43213</v>
      </c>
      <c r="AK24" s="16">
        <f t="shared" ca="1" si="22"/>
        <v>2297.7897810157378</v>
      </c>
      <c r="AL24" s="16">
        <f t="shared" ca="1" si="23"/>
        <v>0</v>
      </c>
      <c r="AM24" s="16">
        <f t="shared" ca="1" si="24"/>
        <v>30153.905437343368</v>
      </c>
      <c r="AN24" s="16">
        <f t="shared" ca="1" si="25"/>
        <v>1069.2826446938427</v>
      </c>
      <c r="AO24" s="16">
        <f t="shared" ca="1" si="26"/>
        <v>1605.350327035417</v>
      </c>
      <c r="AP24" s="16">
        <f t="shared" ca="1" si="27"/>
        <v>4242.3044288350211</v>
      </c>
    </row>
    <row r="25" spans="1:42" x14ac:dyDescent="0.2">
      <c r="A25" s="2">
        <v>43220</v>
      </c>
      <c r="B25">
        <v>46</v>
      </c>
      <c r="C25">
        <v>0</v>
      </c>
      <c r="D25">
        <v>403937</v>
      </c>
      <c r="E25">
        <v>40690118</v>
      </c>
      <c r="F25">
        <v>27915843</v>
      </c>
      <c r="G25">
        <v>1899</v>
      </c>
      <c r="H25" s="2">
        <v>43220</v>
      </c>
      <c r="I25" s="4">
        <f>B25*(Summary!B$3/Summary!B$2)</f>
        <v>32.199999999999996</v>
      </c>
      <c r="J25" s="4">
        <f>C25*(Summary!C$3/Summary!C$2)</f>
        <v>0</v>
      </c>
      <c r="K25" s="4">
        <f>D25*(Summary!D$3/Summary!D$2)</f>
        <v>525118.1</v>
      </c>
      <c r="L25" s="4">
        <f>E25*(Summary!E$3/Summary!E$2)</f>
        <v>33354470.038181607</v>
      </c>
      <c r="M25" s="4">
        <f>F25*(Summary!F$3/Summary!F$2)</f>
        <v>36290595.900000006</v>
      </c>
      <c r="N25" s="4">
        <f>G25*(Summary!G$3/Summary!G$2)</f>
        <v>2468.7000000000003</v>
      </c>
      <c r="O25" s="2">
        <v>43220</v>
      </c>
      <c r="P25">
        <f t="shared" ca="1" si="4"/>
        <v>32.199999999999996</v>
      </c>
      <c r="Q25">
        <f t="shared" ca="1" si="5"/>
        <v>0</v>
      </c>
      <c r="R25">
        <f t="shared" ca="1" si="6"/>
        <v>525118.1</v>
      </c>
      <c r="S25">
        <f t="shared" ca="1" si="7"/>
        <v>33354470.038181607</v>
      </c>
      <c r="T25">
        <f t="shared" ca="1" si="8"/>
        <v>36290595.900000006</v>
      </c>
      <c r="U25">
        <f t="shared" ca="1" si="9"/>
        <v>2468.7000000000003</v>
      </c>
      <c r="V25" s="2">
        <v>43220</v>
      </c>
      <c r="W25">
        <f t="shared" ca="1" si="10"/>
        <v>8.0299626089665797</v>
      </c>
      <c r="X25">
        <f t="shared" ca="1" si="11"/>
        <v>0</v>
      </c>
      <c r="Y25">
        <f t="shared" ca="1" si="12"/>
        <v>525118.1</v>
      </c>
      <c r="Z25">
        <f t="shared" ca="1" si="13"/>
        <v>2481309.4979470847</v>
      </c>
      <c r="AA25">
        <f t="shared" ca="1" si="14"/>
        <v>2665784.1691150754</v>
      </c>
      <c r="AB25">
        <f t="shared" ca="1" si="15"/>
        <v>764.88839094072375</v>
      </c>
      <c r="AC25" s="2">
        <v>43220</v>
      </c>
      <c r="AD25">
        <f t="shared" ca="1" si="16"/>
        <v>8.0299626089665797</v>
      </c>
      <c r="AE25">
        <f t="shared" ca="1" si="17"/>
        <v>0</v>
      </c>
      <c r="AF25">
        <f t="shared" ca="1" si="18"/>
        <v>512567.51</v>
      </c>
      <c r="AG25">
        <f t="shared" ca="1" si="19"/>
        <v>2482055.3770882306</v>
      </c>
      <c r="AH25">
        <f t="shared" ca="1" si="20"/>
        <v>2686608.1189773926</v>
      </c>
      <c r="AI25">
        <f t="shared" ca="1" si="21"/>
        <v>767.00848425997231</v>
      </c>
      <c r="AJ25" s="18">
        <v>43220</v>
      </c>
      <c r="AK25" s="16">
        <f t="shared" ca="1" si="22"/>
        <v>2297.7897810157378</v>
      </c>
      <c r="AL25" s="16">
        <f t="shared" ca="1" si="23"/>
        <v>0</v>
      </c>
      <c r="AM25" s="16">
        <f t="shared" ca="1" si="24"/>
        <v>30619.177379103487</v>
      </c>
      <c r="AN25" s="16">
        <f t="shared" ca="1" si="25"/>
        <v>1089.0208277633963</v>
      </c>
      <c r="AO25" s="16">
        <f t="shared" ca="1" si="26"/>
        <v>1571.3627946634726</v>
      </c>
      <c r="AP25" s="16">
        <f t="shared" ca="1" si="27"/>
        <v>4227.6717636743688</v>
      </c>
    </row>
    <row r="26" spans="1:42" x14ac:dyDescent="0.2">
      <c r="A26" s="2">
        <v>43227</v>
      </c>
      <c r="B26">
        <v>36</v>
      </c>
      <c r="C26">
        <v>0</v>
      </c>
      <c r="D26">
        <v>291225</v>
      </c>
      <c r="E26">
        <v>38158495</v>
      </c>
      <c r="F26">
        <v>30767131</v>
      </c>
      <c r="G26">
        <v>1882</v>
      </c>
      <c r="H26" s="2">
        <v>43227</v>
      </c>
      <c r="I26" s="4">
        <f>B26*(Summary!B$3/Summary!B$2)</f>
        <v>25.2</v>
      </c>
      <c r="J26" s="4">
        <f>C26*(Summary!C$3/Summary!C$2)</f>
        <v>0</v>
      </c>
      <c r="K26" s="4">
        <f>D26*(Summary!D$3/Summary!D$2)</f>
        <v>378592.5</v>
      </c>
      <c r="L26" s="4">
        <f>E26*(Summary!E$3/Summary!E$2)</f>
        <v>31279250.116197813</v>
      </c>
      <c r="M26" s="4">
        <f>F26*(Summary!F$3/Summary!F$2)</f>
        <v>39997270.300000012</v>
      </c>
      <c r="N26" s="4">
        <f>G26*(Summary!G$3/Summary!G$2)</f>
        <v>2446.6</v>
      </c>
      <c r="O26" s="2">
        <v>43227</v>
      </c>
      <c r="P26">
        <f t="shared" ca="1" si="4"/>
        <v>25.2</v>
      </c>
      <c r="Q26">
        <f t="shared" ca="1" si="5"/>
        <v>0</v>
      </c>
      <c r="R26">
        <f t="shared" ca="1" si="6"/>
        <v>378592.5</v>
      </c>
      <c r="S26">
        <f t="shared" ca="1" si="7"/>
        <v>31279250.116197813</v>
      </c>
      <c r="T26">
        <f t="shared" ca="1" si="8"/>
        <v>39997270.300000012</v>
      </c>
      <c r="U26">
        <f t="shared" ca="1" si="9"/>
        <v>2446.6</v>
      </c>
      <c r="V26" s="2">
        <v>43227</v>
      </c>
      <c r="W26">
        <f t="shared" ca="1" si="10"/>
        <v>6.9317090344158903</v>
      </c>
      <c r="X26">
        <f t="shared" ca="1" si="11"/>
        <v>0</v>
      </c>
      <c r="Y26">
        <f t="shared" ca="1" si="12"/>
        <v>378592.5</v>
      </c>
      <c r="Z26">
        <f t="shared" ca="1" si="13"/>
        <v>2349459.0663071973</v>
      </c>
      <c r="AA26">
        <f t="shared" ca="1" si="14"/>
        <v>2895514.8728149645</v>
      </c>
      <c r="AB26">
        <f t="shared" ca="1" si="15"/>
        <v>759.06422893714796</v>
      </c>
      <c r="AC26" s="2">
        <v>43227</v>
      </c>
      <c r="AD26">
        <f t="shared" ca="1" si="16"/>
        <v>6.9317090344158903</v>
      </c>
      <c r="AE26">
        <f t="shared" ca="1" si="17"/>
        <v>0</v>
      </c>
      <c r="AF26">
        <f t="shared" ca="1" si="18"/>
        <v>422550.18000000005</v>
      </c>
      <c r="AG26">
        <f t="shared" ca="1" si="19"/>
        <v>2375829.1526351748</v>
      </c>
      <c r="AH26">
        <f t="shared" ca="1" si="20"/>
        <v>2849568.7320749867</v>
      </c>
      <c r="AI26">
        <f t="shared" ca="1" si="21"/>
        <v>760.22906133786319</v>
      </c>
      <c r="AJ26" s="18">
        <v>43227</v>
      </c>
      <c r="AK26" s="16">
        <f t="shared" ca="1" si="22"/>
        <v>1983.5223350193298</v>
      </c>
      <c r="AL26" s="16">
        <f t="shared" ca="1" si="23"/>
        <v>0</v>
      </c>
      <c r="AM26" s="16">
        <f t="shared" ca="1" si="24"/>
        <v>25241.824073071093</v>
      </c>
      <c r="AN26" s="16">
        <f t="shared" ca="1" si="25"/>
        <v>1042.4132572990507</v>
      </c>
      <c r="AO26" s="16">
        <f t="shared" ca="1" si="26"/>
        <v>1666.6763770978832</v>
      </c>
      <c r="AP26" s="16">
        <f t="shared" ca="1" si="27"/>
        <v>4190.3042828055477</v>
      </c>
    </row>
    <row r="27" spans="1:42" x14ac:dyDescent="0.2">
      <c r="A27" s="2">
        <v>43234</v>
      </c>
      <c r="B27">
        <v>36</v>
      </c>
      <c r="C27">
        <v>0</v>
      </c>
      <c r="D27">
        <v>357468</v>
      </c>
      <c r="E27">
        <v>35443312</v>
      </c>
      <c r="F27">
        <v>34250167</v>
      </c>
      <c r="G27">
        <v>1852</v>
      </c>
      <c r="H27" s="2">
        <v>43234</v>
      </c>
      <c r="I27" s="4">
        <f>B27*(Summary!B$3/Summary!B$2)</f>
        <v>25.2</v>
      </c>
      <c r="J27" s="4">
        <f>C27*(Summary!C$3/Summary!C$2)</f>
        <v>0</v>
      </c>
      <c r="K27" s="4">
        <f>D27*(Summary!D$3/Summary!D$2)</f>
        <v>464708.4</v>
      </c>
      <c r="L27" s="4">
        <f>E27*(Summary!E$3/Summary!E$2)</f>
        <v>29053562.542087555</v>
      </c>
      <c r="M27" s="4">
        <f>F27*(Summary!F$3/Summary!F$2)</f>
        <v>44525217.100000009</v>
      </c>
      <c r="N27" s="4">
        <f>G27*(Summary!G$3/Summary!G$2)</f>
        <v>2407.6</v>
      </c>
      <c r="O27" s="2">
        <v>43234</v>
      </c>
      <c r="P27">
        <f t="shared" ca="1" si="4"/>
        <v>25.2</v>
      </c>
      <c r="Q27">
        <f t="shared" ca="1" si="5"/>
        <v>0</v>
      </c>
      <c r="R27">
        <f t="shared" ca="1" si="6"/>
        <v>464708.4</v>
      </c>
      <c r="S27">
        <f t="shared" ca="1" si="7"/>
        <v>29053562.542087555</v>
      </c>
      <c r="T27">
        <f t="shared" ca="1" si="8"/>
        <v>44525217.100000009</v>
      </c>
      <c r="U27">
        <f t="shared" ca="1" si="9"/>
        <v>2407.6</v>
      </c>
      <c r="V27" s="2">
        <v>43234</v>
      </c>
      <c r="W27">
        <f t="shared" ca="1" si="10"/>
        <v>6.9317090344158903</v>
      </c>
      <c r="X27">
        <f t="shared" ca="1" si="11"/>
        <v>0</v>
      </c>
      <c r="Y27">
        <f t="shared" ca="1" si="12"/>
        <v>464708.4</v>
      </c>
      <c r="Z27">
        <f t="shared" ca="1" si="13"/>
        <v>2206579.0175114954</v>
      </c>
      <c r="AA27">
        <f t="shared" ca="1" si="14"/>
        <v>3171868.2437169612</v>
      </c>
      <c r="AB27">
        <f t="shared" ca="1" si="15"/>
        <v>748.76698056436351</v>
      </c>
      <c r="AC27" s="2">
        <v>43234</v>
      </c>
      <c r="AD27">
        <f t="shared" ca="1" si="16"/>
        <v>6.9317090344158903</v>
      </c>
      <c r="AE27">
        <f t="shared" ca="1" si="17"/>
        <v>0</v>
      </c>
      <c r="AF27">
        <f t="shared" ca="1" si="18"/>
        <v>438873.63</v>
      </c>
      <c r="AG27">
        <f t="shared" ca="1" si="19"/>
        <v>2235155.0272706361</v>
      </c>
      <c r="AH27">
        <f t="shared" ca="1" si="20"/>
        <v>3116597.5695365621</v>
      </c>
      <c r="AI27">
        <f t="shared" ca="1" si="21"/>
        <v>750.82643023892035</v>
      </c>
      <c r="AJ27" s="18">
        <v>43234</v>
      </c>
      <c r="AK27" s="16">
        <f t="shared" ca="1" si="22"/>
        <v>1983.5223350193298</v>
      </c>
      <c r="AL27" s="16">
        <f t="shared" ca="1" si="23"/>
        <v>0</v>
      </c>
      <c r="AM27" s="16">
        <f t="shared" ca="1" si="24"/>
        <v>26216.935841253446</v>
      </c>
      <c r="AN27" s="16">
        <f t="shared" ca="1" si="25"/>
        <v>980.691406181812</v>
      </c>
      <c r="AO27" s="16">
        <f t="shared" ca="1" si="26"/>
        <v>1822.858135548413</v>
      </c>
      <c r="AP27" s="16">
        <f t="shared" ca="1" si="27"/>
        <v>4138.4779486554116</v>
      </c>
    </row>
    <row r="28" spans="1:42" x14ac:dyDescent="0.2">
      <c r="A28" s="2">
        <v>43241</v>
      </c>
      <c r="B28">
        <v>36</v>
      </c>
      <c r="C28">
        <v>0</v>
      </c>
      <c r="D28">
        <v>280464</v>
      </c>
      <c r="E28">
        <v>43352057</v>
      </c>
      <c r="F28">
        <v>55627875</v>
      </c>
      <c r="G28">
        <v>2335</v>
      </c>
      <c r="H28" s="2">
        <v>43241</v>
      </c>
      <c r="I28" s="4">
        <f>B28*(Summary!B$3/Summary!B$2)</f>
        <v>25.2</v>
      </c>
      <c r="J28" s="4">
        <f>C28*(Summary!C$3/Summary!C$2)</f>
        <v>0</v>
      </c>
      <c r="K28" s="4">
        <f>D28*(Summary!D$3/Summary!D$2)</f>
        <v>364603.2</v>
      </c>
      <c r="L28" s="4">
        <f>E28*(Summary!E$3/Summary!E$2)</f>
        <v>35536512.484432735</v>
      </c>
      <c r="M28" s="4">
        <f>F28*(Summary!F$3/Summary!F$2)</f>
        <v>72316237.500000015</v>
      </c>
      <c r="N28" s="4">
        <f>G28*(Summary!G$3/Summary!G$2)</f>
        <v>3035.5</v>
      </c>
      <c r="O28" s="2">
        <v>43241</v>
      </c>
      <c r="P28">
        <f t="shared" ca="1" si="4"/>
        <v>25.2</v>
      </c>
      <c r="Q28">
        <f t="shared" ca="1" si="5"/>
        <v>0</v>
      </c>
      <c r="R28">
        <f t="shared" ca="1" si="6"/>
        <v>364603.2</v>
      </c>
      <c r="S28">
        <f t="shared" ca="1" si="7"/>
        <v>35536512.484432735</v>
      </c>
      <c r="T28">
        <f t="shared" ca="1" si="8"/>
        <v>72316237.500000015</v>
      </c>
      <c r="U28">
        <f t="shared" ca="1" si="9"/>
        <v>3035.5</v>
      </c>
      <c r="V28" s="2">
        <v>43241</v>
      </c>
      <c r="W28">
        <f t="shared" ca="1" si="10"/>
        <v>6.9317090344158903</v>
      </c>
      <c r="X28">
        <f t="shared" ca="1" si="11"/>
        <v>0</v>
      </c>
      <c r="Y28">
        <f t="shared" ca="1" si="12"/>
        <v>364603.2</v>
      </c>
      <c r="Z28">
        <f t="shared" ca="1" si="13"/>
        <v>2618626.651743026</v>
      </c>
      <c r="AA28">
        <f t="shared" ca="1" si="14"/>
        <v>4790164.7335303184</v>
      </c>
      <c r="AB28">
        <f t="shared" ca="1" si="15"/>
        <v>911.79184089046817</v>
      </c>
      <c r="AC28" s="2">
        <v>43241</v>
      </c>
      <c r="AD28">
        <f t="shared" ca="1" si="16"/>
        <v>6.9317090344158903</v>
      </c>
      <c r="AE28">
        <f t="shared" ca="1" si="17"/>
        <v>0</v>
      </c>
      <c r="AF28">
        <f t="shared" ca="1" si="18"/>
        <v>394634.76</v>
      </c>
      <c r="AG28">
        <f t="shared" ca="1" si="19"/>
        <v>2536217.1248967201</v>
      </c>
      <c r="AH28">
        <f t="shared" ca="1" si="20"/>
        <v>4466505.4355676472</v>
      </c>
      <c r="AI28">
        <f t="shared" ca="1" si="21"/>
        <v>879.1868688252473</v>
      </c>
      <c r="AJ28" s="18">
        <v>43241</v>
      </c>
      <c r="AK28" s="16">
        <f t="shared" ca="1" si="22"/>
        <v>1983.5223350193298</v>
      </c>
      <c r="AL28" s="16">
        <f t="shared" ca="1" si="23"/>
        <v>0</v>
      </c>
      <c r="AM28" s="16">
        <f t="shared" ca="1" si="24"/>
        <v>23574.244330078458</v>
      </c>
      <c r="AN28" s="16">
        <f t="shared" ca="1" si="25"/>
        <v>1112.7847098975283</v>
      </c>
      <c r="AO28" s="16">
        <f t="shared" ca="1" si="26"/>
        <v>2612.4020150302499</v>
      </c>
      <c r="AP28" s="16">
        <f t="shared" ca="1" si="27"/>
        <v>4845.9874650694946</v>
      </c>
    </row>
    <row r="29" spans="1:42" x14ac:dyDescent="0.2">
      <c r="A29" s="2">
        <v>43248</v>
      </c>
      <c r="B29">
        <v>36</v>
      </c>
      <c r="C29">
        <v>0</v>
      </c>
      <c r="D29">
        <v>397739</v>
      </c>
      <c r="E29">
        <v>28944687</v>
      </c>
      <c r="F29">
        <v>19743085</v>
      </c>
      <c r="G29">
        <v>1352</v>
      </c>
      <c r="H29" s="2">
        <v>43248</v>
      </c>
      <c r="I29" s="4">
        <f>B29*(Summary!B$3/Summary!B$2)</f>
        <v>25.2</v>
      </c>
      <c r="J29" s="4">
        <f>C29*(Summary!C$3/Summary!C$2)</f>
        <v>0</v>
      </c>
      <c r="K29" s="4">
        <f>D29*(Summary!D$3/Summary!D$2)</f>
        <v>517060.7</v>
      </c>
      <c r="L29" s="4">
        <f>E29*(Summary!E$3/Summary!E$2)</f>
        <v>23726515.005585499</v>
      </c>
      <c r="M29" s="4">
        <f>F29*(Summary!F$3/Summary!F$2)</f>
        <v>25666010.500000004</v>
      </c>
      <c r="N29" s="4">
        <f>G29*(Summary!G$3/Summary!G$2)</f>
        <v>1757.6000000000001</v>
      </c>
      <c r="O29" s="2">
        <v>43248</v>
      </c>
      <c r="P29">
        <f t="shared" ca="1" si="4"/>
        <v>25.2</v>
      </c>
      <c r="Q29">
        <f t="shared" ca="1" si="5"/>
        <v>0</v>
      </c>
      <c r="R29">
        <f t="shared" ca="1" si="6"/>
        <v>517060.7</v>
      </c>
      <c r="S29">
        <f t="shared" ca="1" si="7"/>
        <v>23726515.005585499</v>
      </c>
      <c r="T29">
        <f t="shared" ca="1" si="8"/>
        <v>25666010.500000004</v>
      </c>
      <c r="U29">
        <f t="shared" ca="1" si="9"/>
        <v>1757.6000000000001</v>
      </c>
      <c r="V29" s="2">
        <v>43248</v>
      </c>
      <c r="W29">
        <f t="shared" ca="1" si="10"/>
        <v>6.9317090344158903</v>
      </c>
      <c r="X29">
        <f t="shared" ca="1" si="11"/>
        <v>0</v>
      </c>
      <c r="Y29">
        <f t="shared" ca="1" si="12"/>
        <v>517060.7</v>
      </c>
      <c r="Z29">
        <f t="shared" ca="1" si="13"/>
        <v>1857585.703631398</v>
      </c>
      <c r="AA29">
        <f t="shared" ca="1" si="14"/>
        <v>1985887.3640614296</v>
      </c>
      <c r="AB29">
        <f t="shared" ca="1" si="15"/>
        <v>573.03617245149542</v>
      </c>
      <c r="AC29" s="2">
        <v>43248</v>
      </c>
      <c r="AD29">
        <f t="shared" ca="1" si="16"/>
        <v>6.9317090344158903</v>
      </c>
      <c r="AE29">
        <f t="shared" ca="1" si="17"/>
        <v>0</v>
      </c>
      <c r="AF29">
        <f t="shared" ca="1" si="18"/>
        <v>471323.45</v>
      </c>
      <c r="AG29">
        <f t="shared" ca="1" si="19"/>
        <v>2009793.8932537236</v>
      </c>
      <c r="AH29">
        <f t="shared" ca="1" si="20"/>
        <v>2546742.8379552071</v>
      </c>
      <c r="AI29">
        <f t="shared" ca="1" si="21"/>
        <v>640.78730613928997</v>
      </c>
      <c r="AJ29" s="18">
        <v>43248</v>
      </c>
      <c r="AK29" s="16">
        <f t="shared" ca="1" si="22"/>
        <v>1983.5223350193298</v>
      </c>
      <c r="AL29" s="16">
        <f t="shared" ca="1" si="23"/>
        <v>0</v>
      </c>
      <c r="AM29" s="16">
        <f t="shared" ca="1" si="24"/>
        <v>28155.3864357907</v>
      </c>
      <c r="AN29" s="16">
        <f t="shared" ca="1" si="25"/>
        <v>881.8124806839013</v>
      </c>
      <c r="AO29" s="16">
        <f t="shared" ca="1" si="26"/>
        <v>1489.5573771517188</v>
      </c>
      <c r="AP29" s="16">
        <f t="shared" ca="1" si="27"/>
        <v>3531.9536306039467</v>
      </c>
    </row>
    <row r="30" spans="1:42" x14ac:dyDescent="0.2">
      <c r="A30" s="2">
        <v>43255</v>
      </c>
      <c r="B30">
        <v>36</v>
      </c>
      <c r="C30">
        <v>0</v>
      </c>
      <c r="D30">
        <v>331115</v>
      </c>
      <c r="E30">
        <v>42002600</v>
      </c>
      <c r="F30">
        <v>22644614</v>
      </c>
      <c r="G30">
        <v>2832</v>
      </c>
      <c r="H30" s="2">
        <v>43255</v>
      </c>
      <c r="I30" s="4">
        <f>B30*(Summary!B$3/Summary!B$2)</f>
        <v>25.2</v>
      </c>
      <c r="J30" s="4">
        <f>C30*(Summary!C$3/Summary!C$2)</f>
        <v>0</v>
      </c>
      <c r="K30" s="4">
        <f>D30*(Summary!D$3/Summary!D$2)</f>
        <v>430449.5</v>
      </c>
      <c r="L30" s="4">
        <f>E30*(Summary!E$3/Summary!E$2)</f>
        <v>34430336.703022756</v>
      </c>
      <c r="M30" s="4">
        <f>F30*(Summary!F$3/Summary!F$2)</f>
        <v>29437998.200000007</v>
      </c>
      <c r="N30" s="4">
        <f>G30*(Summary!G$3/Summary!G$2)</f>
        <v>3681.6</v>
      </c>
      <c r="O30" s="2">
        <v>43255</v>
      </c>
      <c r="P30">
        <f t="shared" ca="1" si="4"/>
        <v>25.2</v>
      </c>
      <c r="Q30">
        <f t="shared" ca="1" si="5"/>
        <v>0</v>
      </c>
      <c r="R30">
        <f t="shared" ca="1" si="6"/>
        <v>430449.5</v>
      </c>
      <c r="S30">
        <f t="shared" ca="1" si="7"/>
        <v>34430336.703022756</v>
      </c>
      <c r="T30">
        <f t="shared" ca="1" si="8"/>
        <v>29437998.200000007</v>
      </c>
      <c r="U30">
        <f t="shared" ca="1" si="9"/>
        <v>3681.6</v>
      </c>
      <c r="V30" s="2">
        <v>43255</v>
      </c>
      <c r="W30">
        <f t="shared" ca="1" si="10"/>
        <v>6.9317090344158903</v>
      </c>
      <c r="X30">
        <f t="shared" ca="1" si="11"/>
        <v>0</v>
      </c>
      <c r="Y30">
        <f t="shared" ca="1" si="12"/>
        <v>430449.5</v>
      </c>
      <c r="Z30">
        <f t="shared" ca="1" si="13"/>
        <v>2549177.5161606013</v>
      </c>
      <c r="AA30">
        <f t="shared" ca="1" si="14"/>
        <v>2231372.2781726108</v>
      </c>
      <c r="AB30">
        <f t="shared" ca="1" si="15"/>
        <v>1074.3136928104327</v>
      </c>
      <c r="AC30" s="2">
        <v>43255</v>
      </c>
      <c r="AD30">
        <f t="shared" ca="1" si="16"/>
        <v>6.9317090344158903</v>
      </c>
      <c r="AE30">
        <f t="shared" ca="1" si="17"/>
        <v>0</v>
      </c>
      <c r="AF30">
        <f t="shared" ca="1" si="18"/>
        <v>456432.86</v>
      </c>
      <c r="AG30">
        <f t="shared" ca="1" si="19"/>
        <v>2410859.1536547607</v>
      </c>
      <c r="AH30">
        <f t="shared" ca="1" si="20"/>
        <v>2182275.2953503747</v>
      </c>
      <c r="AI30">
        <f t="shared" ca="1" si="21"/>
        <v>974.0581887386453</v>
      </c>
      <c r="AJ30" s="18">
        <v>43255</v>
      </c>
      <c r="AK30" s="16">
        <f t="shared" ca="1" si="22"/>
        <v>1983.5223350193298</v>
      </c>
      <c r="AL30" s="16">
        <f t="shared" ca="1" si="23"/>
        <v>0</v>
      </c>
      <c r="AM30" s="16">
        <f t="shared" ca="1" si="24"/>
        <v>27265.869235433023</v>
      </c>
      <c r="AN30" s="16">
        <f t="shared" ca="1" si="25"/>
        <v>1057.7829388376049</v>
      </c>
      <c r="AO30" s="16">
        <f t="shared" ca="1" si="26"/>
        <v>1276.3849638525103</v>
      </c>
      <c r="AP30" s="16">
        <f t="shared" ca="1" si="27"/>
        <v>5368.9084087242009</v>
      </c>
    </row>
    <row r="31" spans="1:42" x14ac:dyDescent="0.2">
      <c r="A31" s="2">
        <v>43262</v>
      </c>
      <c r="B31">
        <v>36</v>
      </c>
      <c r="C31">
        <v>0</v>
      </c>
      <c r="D31">
        <v>302471</v>
      </c>
      <c r="E31">
        <v>41808675</v>
      </c>
      <c r="F31">
        <v>42158932</v>
      </c>
      <c r="G31">
        <v>1581</v>
      </c>
      <c r="H31" s="2">
        <v>43262</v>
      </c>
      <c r="I31" s="4">
        <f>B31*(Summary!B$3/Summary!B$2)</f>
        <v>25.2</v>
      </c>
      <c r="J31" s="4">
        <f>C31*(Summary!C$3/Summary!C$2)</f>
        <v>0</v>
      </c>
      <c r="K31" s="4">
        <f>D31*(Summary!D$3/Summary!D$2)</f>
        <v>393212.3</v>
      </c>
      <c r="L31" s="4">
        <f>E31*(Summary!E$3/Summary!E$2)</f>
        <v>34271372.661626898</v>
      </c>
      <c r="M31" s="4">
        <f>F31*(Summary!F$3/Summary!F$2)</f>
        <v>54806611.600000009</v>
      </c>
      <c r="N31" s="4">
        <f>G31*(Summary!G$3/Summary!G$2)</f>
        <v>2055.3000000000002</v>
      </c>
      <c r="O31" s="2">
        <v>43262</v>
      </c>
      <c r="P31">
        <f t="shared" ca="1" si="4"/>
        <v>25.2</v>
      </c>
      <c r="Q31">
        <f t="shared" ca="1" si="5"/>
        <v>0</v>
      </c>
      <c r="R31">
        <f t="shared" ca="1" si="6"/>
        <v>393212.3</v>
      </c>
      <c r="S31">
        <f t="shared" ca="1" si="7"/>
        <v>34271372.661626898</v>
      </c>
      <c r="T31">
        <f t="shared" ca="1" si="8"/>
        <v>54806611.600000009</v>
      </c>
      <c r="U31">
        <f t="shared" ca="1" si="9"/>
        <v>2055.3000000000002</v>
      </c>
      <c r="V31" s="2">
        <v>43262</v>
      </c>
      <c r="W31">
        <f t="shared" ca="1" si="10"/>
        <v>6.9317090344158903</v>
      </c>
      <c r="X31">
        <f t="shared" ca="1" si="11"/>
        <v>0</v>
      </c>
      <c r="Y31">
        <f t="shared" ca="1" si="12"/>
        <v>393212.3</v>
      </c>
      <c r="Z31">
        <f t="shared" ca="1" si="13"/>
        <v>2539169.977974358</v>
      </c>
      <c r="AA31">
        <f t="shared" ca="1" si="14"/>
        <v>3784495.6455681073</v>
      </c>
      <c r="AB31">
        <f t="shared" ca="1" si="15"/>
        <v>654.55167551878276</v>
      </c>
      <c r="AC31" s="2">
        <v>43262</v>
      </c>
      <c r="AD31">
        <f t="shared" ca="1" si="16"/>
        <v>6.9317090344158903</v>
      </c>
      <c r="AE31">
        <f t="shared" ca="1" si="17"/>
        <v>0</v>
      </c>
      <c r="AF31">
        <f t="shared" ca="1" si="18"/>
        <v>404383.46</v>
      </c>
      <c r="AG31">
        <f t="shared" ca="1" si="19"/>
        <v>2541171.4856116069</v>
      </c>
      <c r="AH31">
        <f t="shared" ca="1" si="20"/>
        <v>3473870.9720890084</v>
      </c>
      <c r="AI31">
        <f t="shared" ca="1" si="21"/>
        <v>738.50407897711273</v>
      </c>
      <c r="AJ31" s="18">
        <v>43262</v>
      </c>
      <c r="AK31" s="16">
        <f t="shared" ca="1" si="22"/>
        <v>1983.5223350193298</v>
      </c>
      <c r="AL31" s="16">
        <f t="shared" ca="1" si="23"/>
        <v>0</v>
      </c>
      <c r="AM31" s="16">
        <f t="shared" ca="1" si="24"/>
        <v>24156.601129313873</v>
      </c>
      <c r="AN31" s="16">
        <f t="shared" ca="1" si="25"/>
        <v>1114.9584736485585</v>
      </c>
      <c r="AO31" s="16">
        <f t="shared" ca="1" si="26"/>
        <v>2031.8227881630373</v>
      </c>
      <c r="AP31" s="16">
        <f t="shared" ca="1" si="27"/>
        <v>4070.5584176975713</v>
      </c>
    </row>
    <row r="32" spans="1:42" x14ac:dyDescent="0.2">
      <c r="A32" s="2">
        <v>43269</v>
      </c>
      <c r="B32">
        <v>38</v>
      </c>
      <c r="C32">
        <v>0</v>
      </c>
      <c r="D32">
        <v>369025</v>
      </c>
      <c r="E32">
        <v>33392162</v>
      </c>
      <c r="F32">
        <v>15124072</v>
      </c>
      <c r="G32">
        <v>1658</v>
      </c>
      <c r="H32" s="2">
        <v>43269</v>
      </c>
      <c r="I32" s="4">
        <f>B32*(Summary!B$3/Summary!B$2)</f>
        <v>26.599999999999998</v>
      </c>
      <c r="J32" s="4">
        <f>C32*(Summary!C$3/Summary!C$2)</f>
        <v>0</v>
      </c>
      <c r="K32" s="4">
        <f>D32*(Summary!D$3/Summary!D$2)</f>
        <v>479732.5</v>
      </c>
      <c r="L32" s="4">
        <f>E32*(Summary!E$3/Summary!E$2)</f>
        <v>27372195.552224901</v>
      </c>
      <c r="M32" s="4">
        <f>F32*(Summary!F$3/Summary!F$2)</f>
        <v>19661293.600000005</v>
      </c>
      <c r="N32" s="4">
        <f>G32*(Summary!G$3/Summary!G$2)</f>
        <v>2155.4</v>
      </c>
      <c r="O32" s="2">
        <v>43269</v>
      </c>
      <c r="P32">
        <f t="shared" ca="1" si="4"/>
        <v>26.599999999999998</v>
      </c>
      <c r="Q32">
        <f t="shared" ca="1" si="5"/>
        <v>0</v>
      </c>
      <c r="R32">
        <f t="shared" ca="1" si="6"/>
        <v>479732.5</v>
      </c>
      <c r="S32">
        <f t="shared" ca="1" si="7"/>
        <v>27372195.552224901</v>
      </c>
      <c r="T32">
        <f t="shared" ca="1" si="8"/>
        <v>19661293.600000005</v>
      </c>
      <c r="U32">
        <f t="shared" ca="1" si="9"/>
        <v>2155.4</v>
      </c>
      <c r="V32" s="2">
        <v>43269</v>
      </c>
      <c r="W32">
        <f t="shared" ca="1" si="10"/>
        <v>7.1602631240949473</v>
      </c>
      <c r="X32">
        <f t="shared" ca="1" si="11"/>
        <v>0</v>
      </c>
      <c r="Y32">
        <f t="shared" ca="1" si="12"/>
        <v>479732.5</v>
      </c>
      <c r="Z32">
        <f t="shared" ca="1" si="13"/>
        <v>2097554.1867973125</v>
      </c>
      <c r="AA32">
        <f t="shared" ca="1" si="14"/>
        <v>1583325.7513818068</v>
      </c>
      <c r="AB32">
        <f t="shared" ca="1" si="15"/>
        <v>681.55152948270393</v>
      </c>
      <c r="AC32" s="2">
        <v>43269</v>
      </c>
      <c r="AD32">
        <f t="shared" ca="1" si="16"/>
        <v>7.1602631240949473</v>
      </c>
      <c r="AE32">
        <f t="shared" ca="1" si="17"/>
        <v>0</v>
      </c>
      <c r="AF32">
        <f t="shared" ca="1" si="18"/>
        <v>453776.44</v>
      </c>
      <c r="AG32">
        <f t="shared" ca="1" si="19"/>
        <v>2185877.3450327218</v>
      </c>
      <c r="AH32">
        <f t="shared" ca="1" si="20"/>
        <v>2023559.7302190668</v>
      </c>
      <c r="AI32">
        <f t="shared" ca="1" si="21"/>
        <v>676.15155868991974</v>
      </c>
      <c r="AJ32" s="18">
        <v>43269</v>
      </c>
      <c r="AK32" s="16">
        <f t="shared" ca="1" si="22"/>
        <v>2048.9235426273785</v>
      </c>
      <c r="AL32" s="16">
        <f t="shared" ca="1" si="23"/>
        <v>0</v>
      </c>
      <c r="AM32" s="16">
        <f t="shared" ca="1" si="24"/>
        <v>27107.183026130762</v>
      </c>
      <c r="AN32" s="16">
        <f t="shared" ca="1" si="25"/>
        <v>959.07044526515813</v>
      </c>
      <c r="AO32" s="16">
        <f t="shared" ca="1" si="26"/>
        <v>1183.5542557862168</v>
      </c>
      <c r="AP32" s="16">
        <f t="shared" ca="1" si="27"/>
        <v>3726.8777481591733</v>
      </c>
    </row>
    <row r="33" spans="1:42" x14ac:dyDescent="0.2">
      <c r="A33" s="2">
        <v>43276</v>
      </c>
      <c r="B33">
        <v>36</v>
      </c>
      <c r="C33">
        <v>18</v>
      </c>
      <c r="D33">
        <v>326108</v>
      </c>
      <c r="E33">
        <v>41947489</v>
      </c>
      <c r="F33">
        <v>27288126</v>
      </c>
      <c r="G33">
        <v>1352</v>
      </c>
      <c r="H33" s="2">
        <v>43276</v>
      </c>
      <c r="I33" s="4">
        <f>B33*(Summary!B$3/Summary!B$2)</f>
        <v>25.2</v>
      </c>
      <c r="J33" s="4">
        <f>C33*(Summary!C$3/Summary!C$2)</f>
        <v>23.400000000000002</v>
      </c>
      <c r="K33" s="4">
        <f>D33*(Summary!D$3/Summary!D$2)</f>
        <v>423940.4</v>
      </c>
      <c r="L33" s="4">
        <f>E33*(Summary!E$3/Summary!E$2)</f>
        <v>34385161.159460202</v>
      </c>
      <c r="M33" s="4">
        <f>F33*(Summary!F$3/Summary!F$2)</f>
        <v>35474563.800000004</v>
      </c>
      <c r="N33" s="4">
        <f>G33*(Summary!G$3/Summary!G$2)</f>
        <v>1757.6000000000001</v>
      </c>
      <c r="O33" s="2">
        <v>43276</v>
      </c>
      <c r="P33">
        <f t="shared" ca="1" si="4"/>
        <v>25.2</v>
      </c>
      <c r="Q33">
        <f t="shared" ca="1" si="5"/>
        <v>0</v>
      </c>
      <c r="R33">
        <f t="shared" ca="1" si="6"/>
        <v>423940.4</v>
      </c>
      <c r="S33">
        <f t="shared" ca="1" si="7"/>
        <v>34385161.159460202</v>
      </c>
      <c r="T33">
        <f t="shared" ca="1" si="8"/>
        <v>35474563.800000004</v>
      </c>
      <c r="U33">
        <f t="shared" ca="1" si="9"/>
        <v>1757.6000000000001</v>
      </c>
      <c r="V33" s="2">
        <v>43276</v>
      </c>
      <c r="W33">
        <f t="shared" ca="1" si="10"/>
        <v>6.9317090344158903</v>
      </c>
      <c r="X33">
        <f t="shared" ca="1" si="11"/>
        <v>0</v>
      </c>
      <c r="Y33">
        <f t="shared" ca="1" si="12"/>
        <v>423940.4</v>
      </c>
      <c r="Z33">
        <f t="shared" ca="1" si="13"/>
        <v>2546334.2083450765</v>
      </c>
      <c r="AA33">
        <f t="shared" ca="1" si="14"/>
        <v>2614745.9826813838</v>
      </c>
      <c r="AB33">
        <f t="shared" ca="1" si="15"/>
        <v>573.03617245149542</v>
      </c>
      <c r="AC33" s="2">
        <v>43276</v>
      </c>
      <c r="AD33">
        <f t="shared" ca="1" si="16"/>
        <v>6.9317090344158903</v>
      </c>
      <c r="AE33">
        <f t="shared" ca="1" si="17"/>
        <v>0</v>
      </c>
      <c r="AF33">
        <f t="shared" ca="1" si="18"/>
        <v>440678.03</v>
      </c>
      <c r="AG33">
        <f t="shared" ca="1" si="19"/>
        <v>2456578.2040355238</v>
      </c>
      <c r="AH33">
        <f t="shared" ca="1" si="20"/>
        <v>2408461.9364214684</v>
      </c>
      <c r="AI33">
        <f t="shared" ca="1" si="21"/>
        <v>594.73924385773716</v>
      </c>
      <c r="AJ33" s="18">
        <v>43276</v>
      </c>
      <c r="AK33" s="16">
        <f t="shared" ca="1" si="22"/>
        <v>1983.5223350193298</v>
      </c>
      <c r="AL33" s="16">
        <f t="shared" ca="1" si="23"/>
        <v>0</v>
      </c>
      <c r="AM33" s="16">
        <f t="shared" ca="1" si="24"/>
        <v>26324.72504479242</v>
      </c>
      <c r="AN33" s="16">
        <f t="shared" ca="1" si="25"/>
        <v>1077.8425227412581</v>
      </c>
      <c r="AO33" s="16">
        <f t="shared" ca="1" si="26"/>
        <v>1408.6786429784047</v>
      </c>
      <c r="AP33" s="16">
        <f t="shared" ca="1" si="27"/>
        <v>3278.1414542399948</v>
      </c>
    </row>
    <row r="34" spans="1:42" x14ac:dyDescent="0.2">
      <c r="A34" s="2">
        <v>43283</v>
      </c>
      <c r="B34">
        <v>43</v>
      </c>
      <c r="C34">
        <v>18</v>
      </c>
      <c r="D34">
        <v>467834</v>
      </c>
      <c r="E34">
        <v>34976690</v>
      </c>
      <c r="F34">
        <v>12200450</v>
      </c>
      <c r="G34">
        <v>1428</v>
      </c>
      <c r="H34" s="2">
        <v>43283</v>
      </c>
      <c r="I34" s="4">
        <f>B34*(Summary!B$3/Summary!B$2)</f>
        <v>30.099999999999998</v>
      </c>
      <c r="J34" s="4">
        <f>C34*(Summary!C$3/Summary!C$2)</f>
        <v>23.400000000000002</v>
      </c>
      <c r="K34" s="4">
        <f>D34*(Summary!D$3/Summary!D$2)</f>
        <v>608184.20000000007</v>
      </c>
      <c r="L34" s="4">
        <f>E34*(Summary!E$3/Summary!E$2)</f>
        <v>28671063.540286765</v>
      </c>
      <c r="M34" s="4">
        <f>F34*(Summary!F$3/Summary!F$2)</f>
        <v>15860585.000000004</v>
      </c>
      <c r="N34" s="4">
        <f>G34*(Summary!G$3/Summary!G$2)</f>
        <v>1856.4</v>
      </c>
      <c r="O34" s="2">
        <v>43283</v>
      </c>
      <c r="P34">
        <f t="shared" ca="1" si="4"/>
        <v>30.099999999999998</v>
      </c>
      <c r="Q34">
        <f t="shared" ca="1" si="5"/>
        <v>0</v>
      </c>
      <c r="R34">
        <f t="shared" ca="1" si="6"/>
        <v>608184.20000000007</v>
      </c>
      <c r="S34">
        <f t="shared" ca="1" si="7"/>
        <v>28671063.540286765</v>
      </c>
      <c r="T34">
        <f t="shared" ca="1" si="8"/>
        <v>15860585.000000004</v>
      </c>
      <c r="U34">
        <f t="shared" ca="1" si="9"/>
        <v>1856.4</v>
      </c>
      <c r="V34" s="2">
        <v>43283</v>
      </c>
      <c r="W34">
        <f t="shared" ca="1" si="10"/>
        <v>7.7115183678229142</v>
      </c>
      <c r="X34">
        <f t="shared" ca="1" si="11"/>
        <v>0</v>
      </c>
      <c r="Y34">
        <f t="shared" ca="1" si="12"/>
        <v>608184.20000000007</v>
      </c>
      <c r="Z34">
        <f t="shared" ca="1" si="13"/>
        <v>2181861.7697917377</v>
      </c>
      <c r="AA34">
        <f t="shared" ca="1" si="14"/>
        <v>1319080.5646413474</v>
      </c>
      <c r="AB34">
        <f t="shared" ca="1" si="15"/>
        <v>600.30343132711027</v>
      </c>
      <c r="AC34" s="2">
        <v>43283</v>
      </c>
      <c r="AD34">
        <f t="shared" ca="1" si="16"/>
        <v>7.7115183678229142</v>
      </c>
      <c r="AE34">
        <f t="shared" ca="1" si="17"/>
        <v>0</v>
      </c>
      <c r="AF34">
        <f t="shared" ca="1" si="18"/>
        <v>552911.06000000006</v>
      </c>
      <c r="AG34">
        <f t="shared" ca="1" si="19"/>
        <v>2254756.2575024054</v>
      </c>
      <c r="AH34">
        <f t="shared" ca="1" si="20"/>
        <v>1578213.6482493547</v>
      </c>
      <c r="AI34">
        <f t="shared" ca="1" si="21"/>
        <v>594.8499795519873</v>
      </c>
      <c r="AJ34" s="18">
        <v>43283</v>
      </c>
      <c r="AK34" s="16">
        <f t="shared" ca="1" si="22"/>
        <v>2206.6663276753497</v>
      </c>
      <c r="AL34" s="16">
        <f t="shared" ca="1" si="23"/>
        <v>0</v>
      </c>
      <c r="AM34" s="16">
        <f t="shared" ca="1" si="24"/>
        <v>33029.174675952701</v>
      </c>
      <c r="AN34" s="16">
        <f t="shared" ca="1" si="25"/>
        <v>989.29159623769385</v>
      </c>
      <c r="AO34" s="16">
        <f t="shared" ca="1" si="26"/>
        <v>923.0770172142137</v>
      </c>
      <c r="AP34" s="16">
        <f t="shared" ca="1" si="27"/>
        <v>3278.7518179809695</v>
      </c>
    </row>
    <row r="35" spans="1:42" x14ac:dyDescent="0.2">
      <c r="A35" s="2">
        <v>43290</v>
      </c>
      <c r="B35">
        <v>57</v>
      </c>
      <c r="C35">
        <v>18</v>
      </c>
      <c r="D35">
        <v>344050</v>
      </c>
      <c r="E35">
        <v>43839445</v>
      </c>
      <c r="F35">
        <v>12800450</v>
      </c>
      <c r="G35">
        <v>1428</v>
      </c>
      <c r="H35" s="2">
        <v>43290</v>
      </c>
      <c r="I35" s="4">
        <f>B35*(Summary!B$3/Summary!B$2)</f>
        <v>39.9</v>
      </c>
      <c r="J35" s="4">
        <f>C35*(Summary!C$3/Summary!C$2)</f>
        <v>23.400000000000002</v>
      </c>
      <c r="K35" s="4">
        <f>D35*(Summary!D$3/Summary!D$2)</f>
        <v>447265</v>
      </c>
      <c r="L35" s="4">
        <f>E35*(Summary!E$3/Summary!E$2)</f>
        <v>35936033.774662696</v>
      </c>
      <c r="M35" s="4">
        <f>F35*(Summary!F$3/Summary!F$2)</f>
        <v>16640585.000000004</v>
      </c>
      <c r="N35" s="4">
        <f>G35*(Summary!G$3/Summary!G$2)</f>
        <v>1856.4</v>
      </c>
      <c r="O35" s="2">
        <v>43290</v>
      </c>
      <c r="P35">
        <f t="shared" ca="1" si="4"/>
        <v>39.9</v>
      </c>
      <c r="Q35">
        <f t="shared" ca="1" si="5"/>
        <v>23.400000000000002</v>
      </c>
      <c r="R35">
        <f t="shared" ca="1" si="6"/>
        <v>447265</v>
      </c>
      <c r="S35">
        <f t="shared" ca="1" si="7"/>
        <v>35936033.774662696</v>
      </c>
      <c r="T35">
        <f t="shared" ca="1" si="8"/>
        <v>16640585.000000004</v>
      </c>
      <c r="U35">
        <f t="shared" ca="1" si="9"/>
        <v>1856.4</v>
      </c>
      <c r="V35" s="2">
        <v>43290</v>
      </c>
      <c r="W35">
        <f t="shared" ca="1" si="10"/>
        <v>9.1323750193980651</v>
      </c>
      <c r="X35">
        <f t="shared" ca="1" si="11"/>
        <v>23.400000000000002</v>
      </c>
      <c r="Y35">
        <f t="shared" ca="1" si="12"/>
        <v>447265</v>
      </c>
      <c r="Z35">
        <f t="shared" ca="1" si="13"/>
        <v>2643629.6939834086</v>
      </c>
      <c r="AA35">
        <f t="shared" ca="1" si="14"/>
        <v>1374020.7817375155</v>
      </c>
      <c r="AB35">
        <f t="shared" ca="1" si="15"/>
        <v>600.30343132711027</v>
      </c>
      <c r="AC35" s="2">
        <v>43290</v>
      </c>
      <c r="AD35">
        <f t="shared" ca="1" si="16"/>
        <v>9.1323750193980651</v>
      </c>
      <c r="AE35">
        <f t="shared" ca="1" si="17"/>
        <v>21.060000000000002</v>
      </c>
      <c r="AF35">
        <f t="shared" ca="1" si="18"/>
        <v>495540.76</v>
      </c>
      <c r="AG35">
        <f t="shared" ca="1" si="19"/>
        <v>2551276.1091450742</v>
      </c>
      <c r="AH35">
        <f t="shared" ca="1" si="20"/>
        <v>1363032.7383182819</v>
      </c>
      <c r="AI35">
        <f t="shared" ca="1" si="21"/>
        <v>600.30343132711027</v>
      </c>
      <c r="AJ35" s="18">
        <v>43290</v>
      </c>
      <c r="AK35" s="16">
        <f t="shared" ca="1" si="22"/>
        <v>2613.2472861759511</v>
      </c>
      <c r="AL35" s="16">
        <f t="shared" ca="1" si="23"/>
        <v>8396.2566485624502</v>
      </c>
      <c r="AM35" s="16">
        <f t="shared" ca="1" si="24"/>
        <v>29602.052672077771</v>
      </c>
      <c r="AN35" s="16">
        <f t="shared" ca="1" si="25"/>
        <v>1119.3919547006869</v>
      </c>
      <c r="AO35" s="16">
        <f t="shared" ca="1" si="26"/>
        <v>797.22044974570565</v>
      </c>
      <c r="AP35" s="16">
        <f t="shared" ca="1" si="27"/>
        <v>3308.8106824620995</v>
      </c>
    </row>
    <row r="36" spans="1:42" x14ac:dyDescent="0.2">
      <c r="A36" s="2">
        <v>43297</v>
      </c>
      <c r="B36">
        <v>67</v>
      </c>
      <c r="C36">
        <v>18</v>
      </c>
      <c r="D36">
        <v>306364</v>
      </c>
      <c r="E36">
        <v>38673455</v>
      </c>
      <c r="F36">
        <v>6518252</v>
      </c>
      <c r="G36">
        <v>1760</v>
      </c>
      <c r="H36" s="2">
        <v>43297</v>
      </c>
      <c r="I36" s="4">
        <f>B36*(Summary!B$3/Summary!B$2)</f>
        <v>46.9</v>
      </c>
      <c r="J36" s="4">
        <f>C36*(Summary!C$3/Summary!C$2)</f>
        <v>23.400000000000002</v>
      </c>
      <c r="K36" s="4">
        <f>D36*(Summary!D$3/Summary!D$2)</f>
        <v>398273.2</v>
      </c>
      <c r="L36" s="4">
        <f>E36*(Summary!E$3/Summary!E$2)</f>
        <v>31701372.703575466</v>
      </c>
      <c r="M36" s="4">
        <f>F36*(Summary!F$3/Summary!F$2)</f>
        <v>8473727.6000000015</v>
      </c>
      <c r="N36" s="4">
        <f>G36*(Summary!G$3/Summary!G$2)</f>
        <v>2288</v>
      </c>
      <c r="O36" s="2">
        <v>43297</v>
      </c>
      <c r="P36">
        <f t="shared" ca="1" si="4"/>
        <v>46.9</v>
      </c>
      <c r="Q36">
        <f t="shared" ca="1" si="5"/>
        <v>23.400000000000002</v>
      </c>
      <c r="R36">
        <f t="shared" ca="1" si="6"/>
        <v>398273.2</v>
      </c>
      <c r="S36">
        <f t="shared" ca="1" si="7"/>
        <v>31701372.703575466</v>
      </c>
      <c r="T36">
        <f t="shared" ca="1" si="8"/>
        <v>8473727.6000000015</v>
      </c>
      <c r="U36">
        <f t="shared" ca="1" si="9"/>
        <v>2288</v>
      </c>
      <c r="V36" s="2">
        <v>43297</v>
      </c>
      <c r="W36">
        <f t="shared" ca="1" si="10"/>
        <v>10.062449310552172</v>
      </c>
      <c r="X36">
        <f t="shared" ca="1" si="11"/>
        <v>23.400000000000002</v>
      </c>
      <c r="Y36">
        <f t="shared" ca="1" si="12"/>
        <v>398273.2</v>
      </c>
      <c r="Z36">
        <f t="shared" ca="1" si="13"/>
        <v>2376382.5674324757</v>
      </c>
      <c r="AA36">
        <f t="shared" ca="1" si="14"/>
        <v>774218.10681461031</v>
      </c>
      <c r="AB36">
        <f t="shared" ca="1" si="15"/>
        <v>717.03047961883215</v>
      </c>
      <c r="AC36" s="2">
        <v>43297</v>
      </c>
      <c r="AD36">
        <f t="shared" ca="1" si="16"/>
        <v>10.062449310552172</v>
      </c>
      <c r="AE36">
        <f t="shared" ca="1" si="17"/>
        <v>23.400000000000002</v>
      </c>
      <c r="AF36">
        <f t="shared" ca="1" si="18"/>
        <v>412970.74</v>
      </c>
      <c r="AG36">
        <f t="shared" ca="1" si="19"/>
        <v>2429831.9927426623</v>
      </c>
      <c r="AH36">
        <f t="shared" ca="1" si="20"/>
        <v>894178.64179919125</v>
      </c>
      <c r="AI36">
        <f t="shared" ca="1" si="21"/>
        <v>693.68506996048779</v>
      </c>
      <c r="AJ36" s="18">
        <v>43297</v>
      </c>
      <c r="AK36" s="16">
        <f t="shared" ca="1" si="22"/>
        <v>2879.3898955341783</v>
      </c>
      <c r="AL36" s="16">
        <f t="shared" ca="1" si="23"/>
        <v>9329.1740539582788</v>
      </c>
      <c r="AM36" s="16">
        <f t="shared" ca="1" si="24"/>
        <v>24669.578336012026</v>
      </c>
      <c r="AN36" s="16">
        <f t="shared" ca="1" si="25"/>
        <v>1066.1074174609494</v>
      </c>
      <c r="AO36" s="16">
        <f t="shared" ca="1" si="26"/>
        <v>522.99367353984724</v>
      </c>
      <c r="AP36" s="16">
        <f t="shared" ca="1" si="27"/>
        <v>3823.5206563379079</v>
      </c>
    </row>
    <row r="37" spans="1:42" x14ac:dyDescent="0.2">
      <c r="A37" s="2">
        <v>43304</v>
      </c>
      <c r="B37">
        <v>45</v>
      </c>
      <c r="C37">
        <v>18</v>
      </c>
      <c r="D37">
        <v>354193</v>
      </c>
      <c r="E37">
        <v>35481918</v>
      </c>
      <c r="F37">
        <v>6638252</v>
      </c>
      <c r="G37">
        <v>2066</v>
      </c>
      <c r="H37" s="2">
        <v>43304</v>
      </c>
      <c r="I37" s="4">
        <f>B37*(Summary!B$3/Summary!B$2)</f>
        <v>31.499999999999996</v>
      </c>
      <c r="J37" s="4">
        <f>C37*(Summary!C$3/Summary!C$2)</f>
        <v>23.400000000000002</v>
      </c>
      <c r="K37" s="4">
        <f>D37*(Summary!D$3/Summary!D$2)</f>
        <v>460450.9</v>
      </c>
      <c r="L37" s="4">
        <f>E37*(Summary!E$3/Summary!E$2)</f>
        <v>29085208.620634049</v>
      </c>
      <c r="M37" s="4">
        <f>F37*(Summary!F$3/Summary!F$2)</f>
        <v>8629727.6000000015</v>
      </c>
      <c r="N37" s="4">
        <f>G37*(Summary!G$3/Summary!G$2)</f>
        <v>2685.8</v>
      </c>
      <c r="O37" s="2">
        <v>43304</v>
      </c>
      <c r="P37">
        <f t="shared" ca="1" si="4"/>
        <v>31.499999999999996</v>
      </c>
      <c r="Q37">
        <f t="shared" ca="1" si="5"/>
        <v>23.400000000000002</v>
      </c>
      <c r="R37">
        <f t="shared" ca="1" si="6"/>
        <v>460450.9</v>
      </c>
      <c r="S37">
        <f t="shared" ca="1" si="7"/>
        <v>29085208.620634049</v>
      </c>
      <c r="T37">
        <f t="shared" ca="1" si="8"/>
        <v>8629727.6000000015</v>
      </c>
      <c r="U37">
        <f t="shared" ca="1" si="9"/>
        <v>2685.8</v>
      </c>
      <c r="V37" s="2">
        <v>43304</v>
      </c>
      <c r="W37">
        <f t="shared" ca="1" si="10"/>
        <v>7.9247638998216887</v>
      </c>
      <c r="X37">
        <f t="shared" ca="1" si="11"/>
        <v>23.400000000000002</v>
      </c>
      <c r="Y37">
        <f t="shared" ca="1" si="12"/>
        <v>460450.9</v>
      </c>
      <c r="Z37">
        <f t="shared" ca="1" si="13"/>
        <v>2208621.8062415742</v>
      </c>
      <c r="AA37">
        <f t="shared" ca="1" si="14"/>
        <v>786316.74485641159</v>
      </c>
      <c r="AB37">
        <f t="shared" ca="1" si="15"/>
        <v>821.69873629857591</v>
      </c>
      <c r="AC37" s="2">
        <v>43304</v>
      </c>
      <c r="AD37">
        <f t="shared" ca="1" si="16"/>
        <v>7.9247638998216887</v>
      </c>
      <c r="AE37">
        <f t="shared" ca="1" si="17"/>
        <v>23.400000000000002</v>
      </c>
      <c r="AF37">
        <f t="shared" ca="1" si="18"/>
        <v>441797.59</v>
      </c>
      <c r="AG37">
        <f t="shared" ca="1" si="19"/>
        <v>2242173.9584797546</v>
      </c>
      <c r="AH37">
        <f t="shared" ca="1" si="20"/>
        <v>783897.01724805136</v>
      </c>
      <c r="AI37">
        <f t="shared" ca="1" si="21"/>
        <v>800.76508496262716</v>
      </c>
      <c r="AJ37" s="18">
        <v>43304</v>
      </c>
      <c r="AK37" s="16">
        <f t="shared" ca="1" si="22"/>
        <v>2267.6869610375652</v>
      </c>
      <c r="AL37" s="16">
        <f t="shared" ca="1" si="23"/>
        <v>9329.1740539582788</v>
      </c>
      <c r="AM37" s="16">
        <f t="shared" ca="1" si="24"/>
        <v>26391.604052060258</v>
      </c>
      <c r="AN37" s="16">
        <f t="shared" ca="1" si="25"/>
        <v>983.77101606720294</v>
      </c>
      <c r="AO37" s="16">
        <f t="shared" ca="1" si="26"/>
        <v>458.49135906732653</v>
      </c>
      <c r="AP37" s="16">
        <f t="shared" ca="1" si="27"/>
        <v>4413.734669831053</v>
      </c>
    </row>
    <row r="38" spans="1:42" x14ac:dyDescent="0.2">
      <c r="A38" s="2">
        <v>43311</v>
      </c>
      <c r="B38">
        <v>68</v>
      </c>
      <c r="C38">
        <v>19</v>
      </c>
      <c r="D38">
        <v>383480</v>
      </c>
      <c r="E38">
        <v>36766940</v>
      </c>
      <c r="F38">
        <v>35098328</v>
      </c>
      <c r="G38">
        <v>1553</v>
      </c>
      <c r="H38" s="2">
        <v>43311</v>
      </c>
      <c r="I38" s="4">
        <f>B38*(Summary!B$3/Summary!B$2)</f>
        <v>47.599999999999994</v>
      </c>
      <c r="J38" s="4">
        <f>C38*(Summary!C$3/Summary!C$2)</f>
        <v>24.7</v>
      </c>
      <c r="K38" s="4">
        <f>D38*(Summary!D$3/Summary!D$2)</f>
        <v>498524</v>
      </c>
      <c r="L38" s="4">
        <f>E38*(Summary!E$3/Summary!E$2)</f>
        <v>30138565.79687532</v>
      </c>
      <c r="M38" s="4">
        <f>F38*(Summary!F$3/Summary!F$2)</f>
        <v>45627826.400000006</v>
      </c>
      <c r="N38" s="4">
        <f>G38*(Summary!G$3/Summary!G$2)</f>
        <v>2018.9</v>
      </c>
      <c r="O38" s="2">
        <v>43311</v>
      </c>
      <c r="P38">
        <f t="shared" ca="1" si="4"/>
        <v>47.599999999999994</v>
      </c>
      <c r="Q38">
        <f t="shared" ca="1" si="5"/>
        <v>23.400000000000002</v>
      </c>
      <c r="R38">
        <f t="shared" ca="1" si="6"/>
        <v>498524</v>
      </c>
      <c r="S38">
        <f t="shared" ca="1" si="7"/>
        <v>30138565.79687532</v>
      </c>
      <c r="T38">
        <f t="shared" ca="1" si="8"/>
        <v>45627826.400000006</v>
      </c>
      <c r="U38">
        <f t="shared" ca="1" si="9"/>
        <v>2018.9</v>
      </c>
      <c r="V38" s="2">
        <v>43311</v>
      </c>
      <c r="W38">
        <f t="shared" ca="1" si="10"/>
        <v>10.152293664352884</v>
      </c>
      <c r="X38">
        <f t="shared" ca="1" si="11"/>
        <v>23.400000000000002</v>
      </c>
      <c r="Y38">
        <f t="shared" ca="1" si="12"/>
        <v>498524</v>
      </c>
      <c r="Z38">
        <f t="shared" ca="1" si="13"/>
        <v>2276429.4449970201</v>
      </c>
      <c r="AA38">
        <f t="shared" ca="1" si="14"/>
        <v>3238510.5295789889</v>
      </c>
      <c r="AB38">
        <f t="shared" ca="1" si="15"/>
        <v>644.685031630499</v>
      </c>
      <c r="AC38" s="2">
        <v>43311</v>
      </c>
      <c r="AD38">
        <f t="shared" ca="1" si="16"/>
        <v>10.152293664352884</v>
      </c>
      <c r="AE38">
        <f t="shared" ca="1" si="17"/>
        <v>23.400000000000002</v>
      </c>
      <c r="AF38">
        <f t="shared" ca="1" si="18"/>
        <v>487102.07</v>
      </c>
      <c r="AG38">
        <f t="shared" ca="1" si="19"/>
        <v>2262867.917245931</v>
      </c>
      <c r="AH38">
        <f t="shared" ca="1" si="20"/>
        <v>2748071.7726344736</v>
      </c>
      <c r="AI38">
        <f t="shared" ca="1" si="21"/>
        <v>680.0877725641144</v>
      </c>
      <c r="AJ38" s="18">
        <v>43311</v>
      </c>
      <c r="AK38" s="16">
        <f t="shared" ca="1" si="22"/>
        <v>2905.0990361738513</v>
      </c>
      <c r="AL38" s="16">
        <f t="shared" ca="1" si="23"/>
        <v>9329.1740539582788</v>
      </c>
      <c r="AM38" s="16">
        <f t="shared" ca="1" si="24"/>
        <v>29097.951766506783</v>
      </c>
      <c r="AN38" s="16">
        <f t="shared" ca="1" si="25"/>
        <v>992.8506491460106</v>
      </c>
      <c r="AO38" s="16">
        <f t="shared" ca="1" si="26"/>
        <v>1607.3121011137118</v>
      </c>
      <c r="AP38" s="16">
        <f t="shared" ca="1" si="27"/>
        <v>3748.573753605282</v>
      </c>
    </row>
    <row r="39" spans="1:42" x14ac:dyDescent="0.2">
      <c r="A39" s="2">
        <v>43318</v>
      </c>
      <c r="B39">
        <v>39</v>
      </c>
      <c r="C39">
        <v>19</v>
      </c>
      <c r="D39">
        <v>348729</v>
      </c>
      <c r="E39">
        <v>30882888</v>
      </c>
      <c r="F39">
        <v>10101682</v>
      </c>
      <c r="G39">
        <v>1260</v>
      </c>
      <c r="H39" s="2">
        <v>43318</v>
      </c>
      <c r="I39" s="4">
        <f>B39*(Summary!B$3/Summary!B$2)</f>
        <v>27.299999999999997</v>
      </c>
      <c r="J39" s="4">
        <f>C39*(Summary!C$3/Summary!C$2)</f>
        <v>24.7</v>
      </c>
      <c r="K39" s="4">
        <f>D39*(Summary!D$3/Summary!D$2)</f>
        <v>453347.7</v>
      </c>
      <c r="L39" s="4">
        <f>E39*(Summary!E$3/Summary!E$2)</f>
        <v>25315295.534127433</v>
      </c>
      <c r="M39" s="4">
        <f>F39*(Summary!F$3/Summary!F$2)</f>
        <v>13132186.600000003</v>
      </c>
      <c r="N39" s="4">
        <f>G39*(Summary!G$3/Summary!G$2)</f>
        <v>1638</v>
      </c>
      <c r="O39" s="2">
        <v>43318</v>
      </c>
      <c r="P39">
        <f t="shared" ca="1" si="4"/>
        <v>27.299999999999997</v>
      </c>
      <c r="Q39">
        <f t="shared" ca="1" si="5"/>
        <v>23.400000000000002</v>
      </c>
      <c r="R39">
        <f t="shared" ca="1" si="6"/>
        <v>453347.7</v>
      </c>
      <c r="S39">
        <f t="shared" ca="1" si="7"/>
        <v>25315295.534127433</v>
      </c>
      <c r="T39">
        <f t="shared" ca="1" si="8"/>
        <v>13132186.600000003</v>
      </c>
      <c r="U39">
        <f t="shared" ca="1" si="9"/>
        <v>1638</v>
      </c>
      <c r="V39" s="2">
        <v>43318</v>
      </c>
      <c r="W39">
        <f t="shared" ca="1" si="10"/>
        <v>7.2727320686491232</v>
      </c>
      <c r="X39">
        <f t="shared" ca="1" si="11"/>
        <v>23.400000000000002</v>
      </c>
      <c r="Y39">
        <f t="shared" ca="1" si="12"/>
        <v>453347.7</v>
      </c>
      <c r="Z39">
        <f t="shared" ca="1" si="13"/>
        <v>1962797.7501443923</v>
      </c>
      <c r="AA39">
        <f t="shared" ca="1" si="14"/>
        <v>1123534.6957880661</v>
      </c>
      <c r="AB39">
        <f t="shared" ca="1" si="15"/>
        <v>539.71788872121363</v>
      </c>
      <c r="AC39" s="2">
        <v>43318</v>
      </c>
      <c r="AD39">
        <f t="shared" ca="1" si="16"/>
        <v>7.2727320686491232</v>
      </c>
      <c r="AE39">
        <f t="shared" ca="1" si="17"/>
        <v>23.400000000000002</v>
      </c>
      <c r="AF39">
        <f t="shared" ca="1" si="18"/>
        <v>466900.59</v>
      </c>
      <c r="AG39">
        <f t="shared" ca="1" si="19"/>
        <v>2025524.0891149179</v>
      </c>
      <c r="AH39">
        <f t="shared" ca="1" si="20"/>
        <v>1546529.8625462507</v>
      </c>
      <c r="AI39">
        <f t="shared" ca="1" si="21"/>
        <v>560.7113173030707</v>
      </c>
      <c r="AJ39" s="18">
        <v>43318</v>
      </c>
      <c r="AK39" s="16">
        <f t="shared" ca="1" si="22"/>
        <v>2081.106754936442</v>
      </c>
      <c r="AL39" s="16">
        <f t="shared" ca="1" si="23"/>
        <v>9329.1740539582788</v>
      </c>
      <c r="AM39" s="16">
        <f t="shared" ca="1" si="24"/>
        <v>27891.178634436023</v>
      </c>
      <c r="AN39" s="16">
        <f t="shared" ca="1" si="25"/>
        <v>888.71422472868346</v>
      </c>
      <c r="AO39" s="16">
        <f t="shared" ca="1" si="26"/>
        <v>904.54557539496591</v>
      </c>
      <c r="AP39" s="16">
        <f t="shared" ca="1" si="27"/>
        <v>3090.5830279334764</v>
      </c>
    </row>
    <row r="40" spans="1:42" x14ac:dyDescent="0.2">
      <c r="A40" s="2">
        <v>43325</v>
      </c>
      <c r="B40">
        <v>42</v>
      </c>
      <c r="C40">
        <v>19</v>
      </c>
      <c r="D40">
        <v>303435</v>
      </c>
      <c r="E40">
        <v>37340221</v>
      </c>
      <c r="F40">
        <v>14791982</v>
      </c>
      <c r="G40">
        <v>1193</v>
      </c>
      <c r="H40" s="2">
        <v>43325</v>
      </c>
      <c r="I40" s="4">
        <f>B40*(Summary!B$3/Summary!B$2)</f>
        <v>29.4</v>
      </c>
      <c r="J40" s="4">
        <f>C40*(Summary!C$3/Summary!C$2)</f>
        <v>24.7</v>
      </c>
      <c r="K40" s="4">
        <f>D40*(Summary!D$3/Summary!D$2)</f>
        <v>394465.5</v>
      </c>
      <c r="L40" s="4">
        <f>E40*(Summary!E$3/Summary!E$2)</f>
        <v>30608495.226373628</v>
      </c>
      <c r="M40" s="4">
        <f>F40*(Summary!F$3/Summary!F$2)</f>
        <v>19229576.600000005</v>
      </c>
      <c r="N40" s="4">
        <f>G40*(Summary!G$3/Summary!G$2)</f>
        <v>1550.9</v>
      </c>
      <c r="O40" s="2">
        <v>43325</v>
      </c>
      <c r="P40">
        <f t="shared" ca="1" si="4"/>
        <v>29.4</v>
      </c>
      <c r="Q40">
        <f t="shared" ca="1" si="5"/>
        <v>24.7</v>
      </c>
      <c r="R40">
        <f t="shared" ca="1" si="6"/>
        <v>394465.5</v>
      </c>
      <c r="S40">
        <f t="shared" ca="1" si="7"/>
        <v>30608495.226373628</v>
      </c>
      <c r="T40">
        <f t="shared" ca="1" si="8"/>
        <v>19229576.600000005</v>
      </c>
      <c r="U40">
        <f t="shared" ca="1" si="9"/>
        <v>1550.9</v>
      </c>
      <c r="V40" s="2">
        <v>43325</v>
      </c>
      <c r="W40">
        <f t="shared" ca="1" si="10"/>
        <v>7.6034098002784258</v>
      </c>
      <c r="X40">
        <f t="shared" ca="1" si="11"/>
        <v>24.7</v>
      </c>
      <c r="Y40">
        <f t="shared" ca="1" si="12"/>
        <v>394465.5</v>
      </c>
      <c r="Z40">
        <f t="shared" ca="1" si="13"/>
        <v>2306564.9188881987</v>
      </c>
      <c r="AA40">
        <f t="shared" ca="1" si="14"/>
        <v>1553725.3932828952</v>
      </c>
      <c r="AB40">
        <f t="shared" ca="1" si="15"/>
        <v>515.22416797568189</v>
      </c>
      <c r="AC40" s="2">
        <v>43325</v>
      </c>
      <c r="AD40">
        <f t="shared" ca="1" si="16"/>
        <v>7.6034098002784258</v>
      </c>
      <c r="AE40">
        <f t="shared" ca="1" si="17"/>
        <v>24.57</v>
      </c>
      <c r="AF40">
        <f t="shared" ca="1" si="18"/>
        <v>412130.16000000003</v>
      </c>
      <c r="AG40">
        <f t="shared" ca="1" si="19"/>
        <v>2237811.4851394375</v>
      </c>
      <c r="AH40">
        <f t="shared" ca="1" si="20"/>
        <v>1467687.2537839294</v>
      </c>
      <c r="AI40">
        <f t="shared" ca="1" si="21"/>
        <v>520.12291212478817</v>
      </c>
      <c r="AJ40" s="18">
        <v>43325</v>
      </c>
      <c r="AK40" s="16">
        <f t="shared" ca="1" si="22"/>
        <v>2175.7308459252122</v>
      </c>
      <c r="AL40" s="16">
        <f t="shared" ca="1" si="23"/>
        <v>9795.6327566561922</v>
      </c>
      <c r="AM40" s="16">
        <f t="shared" ca="1" si="24"/>
        <v>24619.36472001181</v>
      </c>
      <c r="AN40" s="16">
        <f t="shared" ca="1" si="25"/>
        <v>981.85694744003899</v>
      </c>
      <c r="AO40" s="16">
        <f t="shared" ca="1" si="26"/>
        <v>858.43153994327656</v>
      </c>
      <c r="AP40" s="16">
        <f t="shared" ca="1" si="27"/>
        <v>2866.8639191802558</v>
      </c>
    </row>
    <row r="41" spans="1:42" x14ac:dyDescent="0.2">
      <c r="A41" s="2">
        <v>43332</v>
      </c>
      <c r="B41">
        <v>47</v>
      </c>
      <c r="C41">
        <v>19</v>
      </c>
      <c r="D41">
        <v>345345</v>
      </c>
      <c r="E41">
        <v>41165034</v>
      </c>
      <c r="F41">
        <v>0</v>
      </c>
      <c r="G41">
        <v>1193</v>
      </c>
      <c r="H41" s="2">
        <v>43332</v>
      </c>
      <c r="I41" s="4">
        <f>B41*(Summary!B$3/Summary!B$2)</f>
        <v>32.9</v>
      </c>
      <c r="J41" s="4">
        <f>C41*(Summary!C$3/Summary!C$2)</f>
        <v>24.7</v>
      </c>
      <c r="K41" s="4">
        <f>D41*(Summary!D$3/Summary!D$2)</f>
        <v>448948.5</v>
      </c>
      <c r="L41" s="4">
        <f>E41*(Summary!E$3/Summary!E$2)</f>
        <v>33743767.790836267</v>
      </c>
      <c r="M41" s="4">
        <f>F41*(Summary!F$3/Summary!F$2)</f>
        <v>0</v>
      </c>
      <c r="N41" s="4">
        <f>G41*(Summary!G$3/Summary!G$2)</f>
        <v>1550.9</v>
      </c>
      <c r="O41" s="2">
        <v>43332</v>
      </c>
      <c r="P41">
        <f t="shared" ca="1" si="4"/>
        <v>32.9</v>
      </c>
      <c r="Q41">
        <f t="shared" ca="1" si="5"/>
        <v>24.7</v>
      </c>
      <c r="R41">
        <f t="shared" ca="1" si="6"/>
        <v>448948.5</v>
      </c>
      <c r="S41">
        <f t="shared" ca="1" si="7"/>
        <v>33743767.790836267</v>
      </c>
      <c r="T41">
        <f t="shared" ca="1" si="8"/>
        <v>0</v>
      </c>
      <c r="U41">
        <f t="shared" ca="1" si="9"/>
        <v>1550.9</v>
      </c>
      <c r="V41" s="2">
        <v>43332</v>
      </c>
      <c r="W41">
        <f t="shared" ca="1" si="10"/>
        <v>8.1342504267588698</v>
      </c>
      <c r="X41">
        <f t="shared" ca="1" si="11"/>
        <v>24.7</v>
      </c>
      <c r="Y41">
        <f t="shared" ca="1" si="12"/>
        <v>448948.5</v>
      </c>
      <c r="Z41">
        <f t="shared" ca="1" si="13"/>
        <v>2505904.6252508885</v>
      </c>
      <c r="AA41">
        <f t="shared" ca="1" si="14"/>
        <v>0</v>
      </c>
      <c r="AB41">
        <f t="shared" ca="1" si="15"/>
        <v>515.22416797568189</v>
      </c>
      <c r="AC41" s="2">
        <v>43332</v>
      </c>
      <c r="AD41">
        <f t="shared" ca="1" si="16"/>
        <v>8.1342504267588698</v>
      </c>
      <c r="AE41">
        <f t="shared" ca="1" si="17"/>
        <v>24.7</v>
      </c>
      <c r="AF41">
        <f t="shared" ca="1" si="18"/>
        <v>432603.6</v>
      </c>
      <c r="AG41">
        <f t="shared" ca="1" si="19"/>
        <v>2466036.6839783504</v>
      </c>
      <c r="AH41">
        <f t="shared" ca="1" si="20"/>
        <v>310745.07865657896</v>
      </c>
      <c r="AI41">
        <f t="shared" ca="1" si="21"/>
        <v>515.22416797568189</v>
      </c>
      <c r="AJ41" s="18">
        <v>43332</v>
      </c>
      <c r="AK41" s="16">
        <f t="shared" ca="1" si="22"/>
        <v>2327.6319476205954</v>
      </c>
      <c r="AL41" s="16">
        <f t="shared" ca="1" si="23"/>
        <v>9847.4615014004048</v>
      </c>
      <c r="AM41" s="16">
        <f t="shared" ca="1" si="24"/>
        <v>25842.383890541038</v>
      </c>
      <c r="AN41" s="16">
        <f t="shared" ca="1" si="25"/>
        <v>1081.9925033387112</v>
      </c>
      <c r="AO41" s="16">
        <f t="shared" ca="1" si="26"/>
        <v>181.75082989460415</v>
      </c>
      <c r="AP41" s="16">
        <f t="shared" ca="1" si="27"/>
        <v>2839.8625459990667</v>
      </c>
    </row>
    <row r="42" spans="1:42" x14ac:dyDescent="0.2">
      <c r="A42" s="2">
        <v>43339</v>
      </c>
      <c r="B42">
        <v>45</v>
      </c>
      <c r="C42">
        <v>18</v>
      </c>
      <c r="D42">
        <v>322262</v>
      </c>
      <c r="E42">
        <v>37445776</v>
      </c>
      <c r="F42">
        <v>11266676</v>
      </c>
      <c r="G42">
        <v>1328</v>
      </c>
      <c r="H42" s="2">
        <v>43339</v>
      </c>
      <c r="I42" s="4">
        <f>B42*(Summary!B$3/Summary!B$2)</f>
        <v>31.499999999999996</v>
      </c>
      <c r="J42" s="4">
        <f>C42*(Summary!C$3/Summary!C$2)</f>
        <v>23.400000000000002</v>
      </c>
      <c r="K42" s="4">
        <f>D42*(Summary!D$3/Summary!D$2)</f>
        <v>418940.60000000003</v>
      </c>
      <c r="L42" s="4">
        <f>E42*(Summary!E$3/Summary!E$2)</f>
        <v>30695020.68409976</v>
      </c>
      <c r="M42" s="4">
        <f>F42*(Summary!F$3/Summary!F$2)</f>
        <v>14646678.800000003</v>
      </c>
      <c r="N42" s="4">
        <f>G42*(Summary!G$3/Summary!G$2)</f>
        <v>1726.4</v>
      </c>
      <c r="O42" s="2">
        <v>43339</v>
      </c>
      <c r="P42">
        <f t="shared" ca="1" si="4"/>
        <v>31.499999999999996</v>
      </c>
      <c r="Q42">
        <f t="shared" ca="1" si="5"/>
        <v>24.7</v>
      </c>
      <c r="R42">
        <f t="shared" ca="1" si="6"/>
        <v>418940.60000000003</v>
      </c>
      <c r="S42">
        <f t="shared" ca="1" si="7"/>
        <v>30695020.68409976</v>
      </c>
      <c r="T42">
        <f t="shared" ca="1" si="8"/>
        <v>14646678.800000003</v>
      </c>
      <c r="U42">
        <f t="shared" ca="1" si="9"/>
        <v>1726.4</v>
      </c>
      <c r="V42" s="2">
        <v>43339</v>
      </c>
      <c r="W42">
        <f t="shared" ca="1" si="10"/>
        <v>7.9247638998216887</v>
      </c>
      <c r="X42">
        <f t="shared" ca="1" si="11"/>
        <v>24.7</v>
      </c>
      <c r="Y42">
        <f t="shared" ca="1" si="12"/>
        <v>418940.60000000003</v>
      </c>
      <c r="Z42">
        <f t="shared" ca="1" si="13"/>
        <v>2312106.0005150749</v>
      </c>
      <c r="AA42">
        <f t="shared" ca="1" si="14"/>
        <v>1232759.2898788457</v>
      </c>
      <c r="AB42">
        <f t="shared" ca="1" si="15"/>
        <v>564.37817809320268</v>
      </c>
      <c r="AC42" s="2">
        <v>43339</v>
      </c>
      <c r="AD42">
        <f t="shared" ca="1" si="16"/>
        <v>7.9247638998216887</v>
      </c>
      <c r="AE42">
        <f t="shared" ca="1" si="17"/>
        <v>24.7</v>
      </c>
      <c r="AF42">
        <f t="shared" ca="1" si="18"/>
        <v>427942.97</v>
      </c>
      <c r="AG42">
        <f t="shared" ca="1" si="19"/>
        <v>2350865.7254622374</v>
      </c>
      <c r="AH42">
        <f t="shared" ca="1" si="20"/>
        <v>986207.43190307659</v>
      </c>
      <c r="AI42">
        <f t="shared" ca="1" si="21"/>
        <v>554.54737606969854</v>
      </c>
      <c r="AJ42" s="18">
        <v>43339</v>
      </c>
      <c r="AK42" s="16">
        <f t="shared" ca="1" si="22"/>
        <v>2267.6869610375652</v>
      </c>
      <c r="AL42" s="16">
        <f t="shared" ca="1" si="23"/>
        <v>9847.4615014004048</v>
      </c>
      <c r="AM42" s="16">
        <f t="shared" ca="1" si="24"/>
        <v>25563.972454224342</v>
      </c>
      <c r="AN42" s="16">
        <f t="shared" ca="1" si="25"/>
        <v>1031.4603622207887</v>
      </c>
      <c r="AO42" s="16">
        <f t="shared" ca="1" si="26"/>
        <v>576.82013813870458</v>
      </c>
      <c r="AP42" s="16">
        <f t="shared" ca="1" si="27"/>
        <v>3056.6080187386065</v>
      </c>
    </row>
    <row r="43" spans="1:42" x14ac:dyDescent="0.2">
      <c r="A43" s="2">
        <v>43346</v>
      </c>
      <c r="B43">
        <v>54</v>
      </c>
      <c r="C43">
        <v>18</v>
      </c>
      <c r="D43">
        <v>343676</v>
      </c>
      <c r="E43">
        <v>41550368</v>
      </c>
      <c r="F43">
        <v>17604380</v>
      </c>
      <c r="G43">
        <v>1395</v>
      </c>
      <c r="H43" s="2">
        <v>43346</v>
      </c>
      <c r="I43" s="4">
        <f>B43*(Summary!B$3/Summary!B$2)</f>
        <v>37.799999999999997</v>
      </c>
      <c r="J43" s="4">
        <f>C43*(Summary!C$3/Summary!C$2)</f>
        <v>23.400000000000002</v>
      </c>
      <c r="K43" s="4">
        <f>D43*(Summary!D$3/Summary!D$2)</f>
        <v>446778.8</v>
      </c>
      <c r="L43" s="4">
        <f>E43*(Summary!E$3/Summary!E$2)</f>
        <v>34059633.460178703</v>
      </c>
      <c r="M43" s="4">
        <f>F43*(Summary!F$3/Summary!F$2)</f>
        <v>22885694.000000004</v>
      </c>
      <c r="N43" s="4">
        <f>G43*(Summary!G$3/Summary!G$2)</f>
        <v>1813.5</v>
      </c>
      <c r="O43" s="2">
        <v>43346</v>
      </c>
      <c r="P43">
        <f t="shared" ca="1" si="4"/>
        <v>37.799999999999997</v>
      </c>
      <c r="Q43">
        <f t="shared" ca="1" si="5"/>
        <v>24.7</v>
      </c>
      <c r="R43">
        <f t="shared" ca="1" si="6"/>
        <v>446778.8</v>
      </c>
      <c r="S43">
        <f t="shared" ca="1" si="7"/>
        <v>34059633.460178703</v>
      </c>
      <c r="T43">
        <f t="shared" ca="1" si="8"/>
        <v>22885694.000000004</v>
      </c>
      <c r="U43">
        <f t="shared" ca="1" si="9"/>
        <v>1813.5</v>
      </c>
      <c r="V43" s="2">
        <v>43346</v>
      </c>
      <c r="W43">
        <f t="shared" ca="1" si="10"/>
        <v>8.8408715337031687</v>
      </c>
      <c r="X43">
        <f t="shared" ca="1" si="11"/>
        <v>24.7</v>
      </c>
      <c r="Y43">
        <f t="shared" ca="1" si="12"/>
        <v>446778.8</v>
      </c>
      <c r="Z43">
        <f t="shared" ca="1" si="13"/>
        <v>2525829.1696789493</v>
      </c>
      <c r="AA43">
        <f t="shared" ca="1" si="14"/>
        <v>1801480.1194905436</v>
      </c>
      <c r="AB43">
        <f t="shared" ca="1" si="15"/>
        <v>588.49113620579851</v>
      </c>
      <c r="AC43" s="2">
        <v>43346</v>
      </c>
      <c r="AD43">
        <f t="shared" ca="1" si="16"/>
        <v>8.8408715337031687</v>
      </c>
      <c r="AE43">
        <f t="shared" ca="1" si="17"/>
        <v>24.7</v>
      </c>
      <c r="AF43">
        <f t="shared" ca="1" si="18"/>
        <v>438427.33999999997</v>
      </c>
      <c r="AG43">
        <f t="shared" ca="1" si="19"/>
        <v>2483084.5358461742</v>
      </c>
      <c r="AH43">
        <f t="shared" ca="1" si="20"/>
        <v>1687735.9535682041</v>
      </c>
      <c r="AI43">
        <f t="shared" ca="1" si="21"/>
        <v>583.66854458327941</v>
      </c>
      <c r="AJ43" s="18">
        <v>43346</v>
      </c>
      <c r="AK43" s="16">
        <f t="shared" ca="1" si="22"/>
        <v>2529.832983622131</v>
      </c>
      <c r="AL43" s="16">
        <f t="shared" ca="1" si="23"/>
        <v>9847.4615014004048</v>
      </c>
      <c r="AM43" s="16">
        <f t="shared" ca="1" si="24"/>
        <v>26190.275874700899</v>
      </c>
      <c r="AN43" s="16">
        <f t="shared" ca="1" si="25"/>
        <v>1089.4723790594799</v>
      </c>
      <c r="AO43" s="16">
        <f t="shared" ca="1" si="26"/>
        <v>987.13521556035721</v>
      </c>
      <c r="AP43" s="16">
        <f t="shared" ca="1" si="27"/>
        <v>3217.120900116774</v>
      </c>
    </row>
    <row r="44" spans="1:42" x14ac:dyDescent="0.2">
      <c r="A44" s="2">
        <v>43353</v>
      </c>
      <c r="B44">
        <v>72</v>
      </c>
      <c r="C44">
        <v>18</v>
      </c>
      <c r="D44">
        <v>351100</v>
      </c>
      <c r="E44">
        <v>36758649</v>
      </c>
      <c r="F44">
        <v>20540846</v>
      </c>
      <c r="G44">
        <v>1463</v>
      </c>
      <c r="H44" s="2">
        <v>43353</v>
      </c>
      <c r="I44" s="4">
        <f>B44*(Summary!B$3/Summary!B$2)</f>
        <v>50.4</v>
      </c>
      <c r="J44" s="4">
        <f>C44*(Summary!C$3/Summary!C$2)</f>
        <v>23.400000000000002</v>
      </c>
      <c r="K44" s="4">
        <f>D44*(Summary!D$3/Summary!D$2)</f>
        <v>456430</v>
      </c>
      <c r="L44" s="4">
        <f>E44*(Summary!E$3/Summary!E$2)</f>
        <v>30131769.505178981</v>
      </c>
      <c r="M44" s="4">
        <f>F44*(Summary!F$3/Summary!F$2)</f>
        <v>26703099.800000004</v>
      </c>
      <c r="N44" s="4">
        <f>G44*(Summary!G$3/Summary!G$2)</f>
        <v>1901.9</v>
      </c>
      <c r="O44" s="2">
        <v>43353</v>
      </c>
      <c r="P44">
        <f t="shared" ca="1" si="4"/>
        <v>50.4</v>
      </c>
      <c r="Q44">
        <f t="shared" ca="1" si="5"/>
        <v>23.400000000000002</v>
      </c>
      <c r="R44">
        <f t="shared" ca="1" si="6"/>
        <v>456430</v>
      </c>
      <c r="S44">
        <f t="shared" ca="1" si="7"/>
        <v>30131769.505178981</v>
      </c>
      <c r="T44">
        <f t="shared" ca="1" si="8"/>
        <v>26703099.800000004</v>
      </c>
      <c r="U44">
        <f t="shared" ca="1" si="9"/>
        <v>1901.9</v>
      </c>
      <c r="V44" s="2">
        <v>43353</v>
      </c>
      <c r="W44">
        <f t="shared" ca="1" si="10"/>
        <v>10.506506217693961</v>
      </c>
      <c r="X44">
        <f t="shared" ca="1" si="11"/>
        <v>23.400000000000002</v>
      </c>
      <c r="Y44">
        <f t="shared" ca="1" si="12"/>
        <v>456430</v>
      </c>
      <c r="Z44">
        <f t="shared" ca="1" si="13"/>
        <v>2275993.1001067944</v>
      </c>
      <c r="AA44">
        <f t="shared" ca="1" si="14"/>
        <v>2053891.1664307618</v>
      </c>
      <c r="AB44">
        <f t="shared" ca="1" si="15"/>
        <v>612.78697644589602</v>
      </c>
      <c r="AC44" s="2">
        <v>43353</v>
      </c>
      <c r="AD44">
        <f t="shared" ca="1" si="16"/>
        <v>10.506506217693961</v>
      </c>
      <c r="AE44">
        <f t="shared" ca="1" si="17"/>
        <v>23.53</v>
      </c>
      <c r="AF44">
        <f t="shared" ca="1" si="18"/>
        <v>453534.64</v>
      </c>
      <c r="AG44">
        <f t="shared" ca="1" si="19"/>
        <v>2325960.3140212251</v>
      </c>
      <c r="AH44">
        <f t="shared" ca="1" si="20"/>
        <v>2003408.9570427181</v>
      </c>
      <c r="AI44">
        <f t="shared" ca="1" si="21"/>
        <v>607.92780839787656</v>
      </c>
      <c r="AJ44" s="18">
        <v>43353</v>
      </c>
      <c r="AK44" s="16">
        <f t="shared" ca="1" si="22"/>
        <v>3006.4576632321864</v>
      </c>
      <c r="AL44" s="16">
        <f t="shared" ca="1" si="23"/>
        <v>9381.0027987024914</v>
      </c>
      <c r="AM44" s="16">
        <f t="shared" ca="1" si="24"/>
        <v>27092.738651593121</v>
      </c>
      <c r="AN44" s="16">
        <f t="shared" ca="1" si="25"/>
        <v>1020.5329219897422</v>
      </c>
      <c r="AO44" s="16">
        <f t="shared" ca="1" si="26"/>
        <v>1171.7683257767931</v>
      </c>
      <c r="AP44" s="16">
        <f t="shared" ca="1" si="27"/>
        <v>3350.8354635683795</v>
      </c>
    </row>
    <row r="45" spans="1:42" x14ac:dyDescent="0.2">
      <c r="A45" s="2">
        <v>43360</v>
      </c>
      <c r="B45">
        <v>72</v>
      </c>
      <c r="C45">
        <v>18</v>
      </c>
      <c r="D45">
        <v>347672</v>
      </c>
      <c r="E45">
        <v>36697280</v>
      </c>
      <c r="F45">
        <v>16270458</v>
      </c>
      <c r="G45">
        <v>1352</v>
      </c>
      <c r="H45" s="2">
        <v>43360</v>
      </c>
      <c r="I45" s="4">
        <f>B45*(Summary!B$3/Summary!B$2)</f>
        <v>50.4</v>
      </c>
      <c r="J45" s="4">
        <f>C45*(Summary!C$3/Summary!C$2)</f>
        <v>23.400000000000002</v>
      </c>
      <c r="K45" s="4">
        <f>D45*(Summary!D$3/Summary!D$2)</f>
        <v>451973.60000000003</v>
      </c>
      <c r="L45" s="4">
        <f>E45*(Summary!E$3/Summary!E$2)</f>
        <v>30081464.15900689</v>
      </c>
      <c r="M45" s="4">
        <f>F45*(Summary!F$3/Summary!F$2)</f>
        <v>21151595.400000006</v>
      </c>
      <c r="N45" s="4">
        <f>G45*(Summary!G$3/Summary!G$2)</f>
        <v>1757.6000000000001</v>
      </c>
      <c r="O45" s="2">
        <v>43360</v>
      </c>
      <c r="P45">
        <f t="shared" ca="1" si="4"/>
        <v>50.4</v>
      </c>
      <c r="Q45">
        <f t="shared" ca="1" si="5"/>
        <v>23.400000000000002</v>
      </c>
      <c r="R45">
        <f t="shared" ca="1" si="6"/>
        <v>451973.60000000003</v>
      </c>
      <c r="S45">
        <f t="shared" ca="1" si="7"/>
        <v>30081464.15900689</v>
      </c>
      <c r="T45">
        <f t="shared" ca="1" si="8"/>
        <v>21151595.400000006</v>
      </c>
      <c r="U45">
        <f t="shared" ca="1" si="9"/>
        <v>1757.6000000000001</v>
      </c>
      <c r="V45" s="2">
        <v>43360</v>
      </c>
      <c r="W45">
        <f t="shared" ca="1" si="10"/>
        <v>10.506506217693961</v>
      </c>
      <c r="X45">
        <f t="shared" ca="1" si="11"/>
        <v>23.400000000000002</v>
      </c>
      <c r="Y45">
        <f t="shared" ca="1" si="12"/>
        <v>451973.60000000003</v>
      </c>
      <c r="Z45">
        <f t="shared" ca="1" si="13"/>
        <v>2272762.8676016061</v>
      </c>
      <c r="AA45">
        <f t="shared" ca="1" si="14"/>
        <v>1684774.0355595206</v>
      </c>
      <c r="AB45">
        <f t="shared" ca="1" si="15"/>
        <v>573.03617245149542</v>
      </c>
      <c r="AC45" s="2">
        <v>43360</v>
      </c>
      <c r="AD45">
        <f t="shared" ca="1" si="16"/>
        <v>10.506506217693961</v>
      </c>
      <c r="AE45">
        <f t="shared" ca="1" si="17"/>
        <v>23.400000000000002</v>
      </c>
      <c r="AF45">
        <f t="shared" ca="1" si="18"/>
        <v>453310.52</v>
      </c>
      <c r="AG45">
        <f t="shared" ca="1" si="19"/>
        <v>2273408.9141026437</v>
      </c>
      <c r="AH45">
        <f t="shared" ca="1" si="20"/>
        <v>1758597.4617337687</v>
      </c>
      <c r="AI45">
        <f t="shared" ca="1" si="21"/>
        <v>580.98633325037554</v>
      </c>
      <c r="AJ45" s="18">
        <v>43360</v>
      </c>
      <c r="AK45" s="16">
        <f t="shared" ca="1" si="22"/>
        <v>3006.4576632321864</v>
      </c>
      <c r="AL45" s="16">
        <f t="shared" ca="1" si="23"/>
        <v>9329.1740539582788</v>
      </c>
      <c r="AM45" s="16">
        <f t="shared" ca="1" si="24"/>
        <v>27079.350424871132</v>
      </c>
      <c r="AN45" s="16">
        <f t="shared" ca="1" si="25"/>
        <v>997.47559233958896</v>
      </c>
      <c r="AO45" s="16">
        <f t="shared" ca="1" si="26"/>
        <v>1028.5812071504865</v>
      </c>
      <c r="AP45" s="16">
        <f t="shared" ca="1" si="27"/>
        <v>3202.3368275165008</v>
      </c>
    </row>
    <row r="46" spans="1:42" x14ac:dyDescent="0.2">
      <c r="A46" s="2">
        <v>43367</v>
      </c>
      <c r="B46">
        <v>85</v>
      </c>
      <c r="C46">
        <v>0</v>
      </c>
      <c r="D46">
        <v>318687</v>
      </c>
      <c r="E46">
        <v>37768825</v>
      </c>
      <c r="F46">
        <v>18971402</v>
      </c>
      <c r="G46">
        <v>1428</v>
      </c>
      <c r="H46" s="2">
        <v>43367</v>
      </c>
      <c r="I46" s="4">
        <f>B46*(Summary!B$3/Summary!B$2)</f>
        <v>59.499999999999993</v>
      </c>
      <c r="J46" s="4">
        <f>C46*(Summary!C$3/Summary!C$2)</f>
        <v>0</v>
      </c>
      <c r="K46" s="4">
        <f>D46*(Summary!D$3/Summary!D$2)</f>
        <v>414293.10000000003</v>
      </c>
      <c r="L46" s="4">
        <f>E46*(Summary!E$3/Summary!E$2)</f>
        <v>30959830.144503992</v>
      </c>
      <c r="M46" s="4">
        <f>F46*(Summary!F$3/Summary!F$2)</f>
        <v>24662822.600000005</v>
      </c>
      <c r="N46" s="4">
        <f>G46*(Summary!G$3/Summary!G$2)</f>
        <v>1856.4</v>
      </c>
      <c r="O46" s="2">
        <v>43367</v>
      </c>
      <c r="P46">
        <f t="shared" ca="1" si="4"/>
        <v>59.499999999999993</v>
      </c>
      <c r="Q46">
        <f t="shared" ca="1" si="5"/>
        <v>23.400000000000002</v>
      </c>
      <c r="R46">
        <f t="shared" ca="1" si="6"/>
        <v>414293.10000000003</v>
      </c>
      <c r="S46">
        <f t="shared" ca="1" si="7"/>
        <v>30959830.144503992</v>
      </c>
      <c r="T46">
        <f t="shared" ca="1" si="8"/>
        <v>24662822.600000005</v>
      </c>
      <c r="U46">
        <f t="shared" ca="1" si="9"/>
        <v>1856.4</v>
      </c>
      <c r="V46" s="2">
        <v>43367</v>
      </c>
      <c r="W46">
        <f t="shared" ca="1" si="10"/>
        <v>11.606737953395907</v>
      </c>
      <c r="X46">
        <f t="shared" ca="1" si="11"/>
        <v>23.400000000000002</v>
      </c>
      <c r="Y46">
        <f t="shared" ca="1" si="12"/>
        <v>414293.10000000003</v>
      </c>
      <c r="Z46">
        <f t="shared" ca="1" si="13"/>
        <v>2329049.849187905</v>
      </c>
      <c r="AA46">
        <f t="shared" ca="1" si="14"/>
        <v>1919713.2489463098</v>
      </c>
      <c r="AB46">
        <f t="shared" ca="1" si="15"/>
        <v>600.30343132711027</v>
      </c>
      <c r="AC46" s="2">
        <v>43367</v>
      </c>
      <c r="AD46">
        <f t="shared" ca="1" si="16"/>
        <v>11.606737953395907</v>
      </c>
      <c r="AE46">
        <f t="shared" ca="1" si="17"/>
        <v>23.400000000000002</v>
      </c>
      <c r="AF46">
        <f t="shared" ca="1" si="18"/>
        <v>425597.25</v>
      </c>
      <c r="AG46">
        <f t="shared" ca="1" si="19"/>
        <v>2317792.4528706451</v>
      </c>
      <c r="AH46">
        <f t="shared" ca="1" si="20"/>
        <v>1872725.4062689519</v>
      </c>
      <c r="AI46">
        <f t="shared" ca="1" si="21"/>
        <v>594.8499795519873</v>
      </c>
      <c r="AJ46" s="18">
        <v>43367</v>
      </c>
      <c r="AK46" s="16">
        <f t="shared" ca="1" si="22"/>
        <v>3321.2911639787726</v>
      </c>
      <c r="AL46" s="16">
        <f t="shared" ca="1" si="23"/>
        <v>9329.1740539582788</v>
      </c>
      <c r="AM46" s="16">
        <f t="shared" ca="1" si="24"/>
        <v>25423.84648962368</v>
      </c>
      <c r="AN46" s="16">
        <f t="shared" ca="1" si="25"/>
        <v>1016.9492102831581</v>
      </c>
      <c r="AO46" s="16">
        <f t="shared" ca="1" si="26"/>
        <v>1095.3331850840098</v>
      </c>
      <c r="AP46" s="16">
        <f t="shared" ca="1" si="27"/>
        <v>3278.7518179809695</v>
      </c>
    </row>
    <row r="47" spans="1:42" x14ac:dyDescent="0.2">
      <c r="A47" s="2">
        <v>43374</v>
      </c>
      <c r="B47">
        <v>80</v>
      </c>
      <c r="C47">
        <v>0</v>
      </c>
      <c r="D47">
        <v>350603</v>
      </c>
      <c r="E47">
        <v>43950508</v>
      </c>
      <c r="F47">
        <v>0</v>
      </c>
      <c r="G47">
        <v>1428</v>
      </c>
      <c r="H47" s="2">
        <v>43374</v>
      </c>
      <c r="I47" s="4">
        <f>B47*(Summary!B$3/Summary!B$2)</f>
        <v>56</v>
      </c>
      <c r="J47" s="4">
        <f>C47*(Summary!C$3/Summary!C$2)</f>
        <v>0</v>
      </c>
      <c r="K47" s="4">
        <f>D47*(Summary!D$3/Summary!D$2)</f>
        <v>455783.9</v>
      </c>
      <c r="L47" s="4">
        <f>E47*(Summary!E$3/Summary!E$2)</f>
        <v>36027074.245615631</v>
      </c>
      <c r="M47" s="4">
        <f>F47*(Summary!F$3/Summary!F$2)</f>
        <v>0</v>
      </c>
      <c r="N47" s="4">
        <f>G47*(Summary!G$3/Summary!G$2)</f>
        <v>1856.4</v>
      </c>
      <c r="O47" s="2">
        <v>43374</v>
      </c>
      <c r="P47">
        <f t="shared" ca="1" si="4"/>
        <v>56</v>
      </c>
      <c r="Q47">
        <f t="shared" ca="1" si="5"/>
        <v>23.400000000000002</v>
      </c>
      <c r="R47">
        <f t="shared" ca="1" si="6"/>
        <v>455783.9</v>
      </c>
      <c r="S47">
        <f t="shared" ca="1" si="7"/>
        <v>36027074.245615631</v>
      </c>
      <c r="T47">
        <f t="shared" ca="1" si="8"/>
        <v>0</v>
      </c>
      <c r="U47">
        <f t="shared" ca="1" si="9"/>
        <v>1856.4</v>
      </c>
      <c r="V47" s="2">
        <v>43374</v>
      </c>
      <c r="W47">
        <f t="shared" ca="1" si="10"/>
        <v>11.192131809832132</v>
      </c>
      <c r="X47">
        <f t="shared" ca="1" si="11"/>
        <v>23.400000000000002</v>
      </c>
      <c r="Y47">
        <f t="shared" ca="1" si="12"/>
        <v>455783.9</v>
      </c>
      <c r="Z47">
        <f t="shared" ca="1" si="13"/>
        <v>2649321.3868127367</v>
      </c>
      <c r="AA47">
        <f t="shared" ca="1" si="14"/>
        <v>0</v>
      </c>
      <c r="AB47">
        <f t="shared" ca="1" si="15"/>
        <v>600.30343132711027</v>
      </c>
      <c r="AC47" s="2">
        <v>43374</v>
      </c>
      <c r="AD47">
        <f t="shared" ca="1" si="16"/>
        <v>11.192131809832132</v>
      </c>
      <c r="AE47">
        <f t="shared" ca="1" si="17"/>
        <v>23.400000000000002</v>
      </c>
      <c r="AF47">
        <f t="shared" ca="1" si="18"/>
        <v>443336.66000000003</v>
      </c>
      <c r="AG47">
        <f t="shared" ca="1" si="19"/>
        <v>2585267.0792877702</v>
      </c>
      <c r="AH47">
        <f t="shared" ca="1" si="20"/>
        <v>383942.64978926186</v>
      </c>
      <c r="AI47">
        <f t="shared" ca="1" si="21"/>
        <v>600.30343132711027</v>
      </c>
      <c r="AJ47" s="18">
        <v>43374</v>
      </c>
      <c r="AK47" s="16">
        <f t="shared" ca="1" si="22"/>
        <v>3202.6507908886929</v>
      </c>
      <c r="AL47" s="16">
        <f t="shared" ca="1" si="23"/>
        <v>9329.1740539582788</v>
      </c>
      <c r="AM47" s="16">
        <f t="shared" ca="1" si="24"/>
        <v>26483.543272571635</v>
      </c>
      <c r="AN47" s="16">
        <f t="shared" ca="1" si="25"/>
        <v>1134.3057534752757</v>
      </c>
      <c r="AO47" s="16">
        <f t="shared" ca="1" si="26"/>
        <v>224.5631548947278</v>
      </c>
      <c r="AP47" s="16">
        <f t="shared" ca="1" si="27"/>
        <v>3308.8106824620995</v>
      </c>
    </row>
    <row r="48" spans="1:42" x14ac:dyDescent="0.2">
      <c r="A48" s="2">
        <v>43381</v>
      </c>
      <c r="B48">
        <v>57</v>
      </c>
      <c r="C48">
        <v>0</v>
      </c>
      <c r="D48">
        <v>272403</v>
      </c>
      <c r="E48">
        <v>41120064</v>
      </c>
      <c r="F48">
        <v>19855768</v>
      </c>
      <c r="G48">
        <v>1416</v>
      </c>
      <c r="H48" s="2">
        <v>43381</v>
      </c>
      <c r="I48" s="4">
        <f>B48*(Summary!B$3/Summary!B$2)</f>
        <v>39.9</v>
      </c>
      <c r="J48" s="4">
        <f>C48*(Summary!C$3/Summary!C$2)</f>
        <v>0</v>
      </c>
      <c r="K48" s="4">
        <f>D48*(Summary!D$3/Summary!D$2)</f>
        <v>354123.9</v>
      </c>
      <c r="L48" s="4">
        <f>E48*(Summary!E$3/Summary!E$2)</f>
        <v>33706905.019447476</v>
      </c>
      <c r="M48" s="4">
        <f>F48*(Summary!F$3/Summary!F$2)</f>
        <v>25812498.400000006</v>
      </c>
      <c r="N48" s="4">
        <f>G48*(Summary!G$3/Summary!G$2)</f>
        <v>1840.8</v>
      </c>
      <c r="O48" s="2">
        <v>43381</v>
      </c>
      <c r="P48">
        <f t="shared" ca="1" si="4"/>
        <v>39.9</v>
      </c>
      <c r="Q48">
        <f t="shared" ca="1" si="5"/>
        <v>0</v>
      </c>
      <c r="R48">
        <f t="shared" ca="1" si="6"/>
        <v>354123.9</v>
      </c>
      <c r="S48">
        <f t="shared" ca="1" si="7"/>
        <v>33706905.019447476</v>
      </c>
      <c r="T48">
        <f t="shared" ca="1" si="8"/>
        <v>25812498.400000006</v>
      </c>
      <c r="U48">
        <f t="shared" ca="1" si="9"/>
        <v>1840.8</v>
      </c>
      <c r="V48" s="2">
        <v>43381</v>
      </c>
      <c r="W48">
        <f t="shared" ca="1" si="10"/>
        <v>9.1323750193980651</v>
      </c>
      <c r="X48">
        <f t="shared" ca="1" si="11"/>
        <v>0</v>
      </c>
      <c r="Y48">
        <f t="shared" ca="1" si="12"/>
        <v>354123.9</v>
      </c>
      <c r="Z48">
        <f t="shared" ca="1" si="13"/>
        <v>2503577.5337029691</v>
      </c>
      <c r="AA48">
        <f t="shared" ca="1" si="14"/>
        <v>1995517.4771127619</v>
      </c>
      <c r="AB48">
        <f t="shared" ca="1" si="15"/>
        <v>596.01283848346463</v>
      </c>
      <c r="AC48" s="2">
        <v>43381</v>
      </c>
      <c r="AD48">
        <f t="shared" ca="1" si="16"/>
        <v>9.1323750193980651</v>
      </c>
      <c r="AE48">
        <f t="shared" ca="1" si="17"/>
        <v>2.34</v>
      </c>
      <c r="AF48">
        <f t="shared" ca="1" si="18"/>
        <v>384621.9</v>
      </c>
      <c r="AG48">
        <f t="shared" ca="1" si="19"/>
        <v>2532726.3043249226</v>
      </c>
      <c r="AH48">
        <f t="shared" ca="1" si="20"/>
        <v>1596413.9816902096</v>
      </c>
      <c r="AI48">
        <f t="shared" ca="1" si="21"/>
        <v>596.87095705219383</v>
      </c>
      <c r="AJ48" s="18">
        <v>43381</v>
      </c>
      <c r="AK48" s="16">
        <f t="shared" ca="1" si="22"/>
        <v>2613.2472861759511</v>
      </c>
      <c r="AL48" s="16">
        <f t="shared" ca="1" si="23"/>
        <v>932.9174053958277</v>
      </c>
      <c r="AM48" s="16">
        <f t="shared" ca="1" si="24"/>
        <v>22976.107439950309</v>
      </c>
      <c r="AN48" s="16">
        <f t="shared" ca="1" si="25"/>
        <v>1111.253085605917</v>
      </c>
      <c r="AO48" s="16">
        <f t="shared" ca="1" si="26"/>
        <v>933.72215991940084</v>
      </c>
      <c r="AP48" s="16">
        <f t="shared" ca="1" si="27"/>
        <v>3289.8912378022351</v>
      </c>
    </row>
    <row r="49" spans="1:42" x14ac:dyDescent="0.2">
      <c r="A49" s="2">
        <v>43388</v>
      </c>
      <c r="B49">
        <v>42</v>
      </c>
      <c r="C49">
        <v>0</v>
      </c>
      <c r="D49">
        <v>377074</v>
      </c>
      <c r="E49">
        <v>41918267</v>
      </c>
      <c r="F49">
        <v>0</v>
      </c>
      <c r="G49">
        <v>1395</v>
      </c>
      <c r="H49" s="2">
        <v>43388</v>
      </c>
      <c r="I49" s="4">
        <f>B49*(Summary!B$3/Summary!B$2)</f>
        <v>29.4</v>
      </c>
      <c r="J49" s="4">
        <f>C49*(Summary!C$3/Summary!C$2)</f>
        <v>0</v>
      </c>
      <c r="K49" s="4">
        <f>D49*(Summary!D$3/Summary!D$2)</f>
        <v>490196.2</v>
      </c>
      <c r="L49" s="4">
        <f>E49*(Summary!E$3/Summary!E$2)</f>
        <v>34361207.325670496</v>
      </c>
      <c r="M49" s="4">
        <f>F49*(Summary!F$3/Summary!F$2)</f>
        <v>0</v>
      </c>
      <c r="N49" s="4">
        <f>G49*(Summary!G$3/Summary!G$2)</f>
        <v>1813.5</v>
      </c>
      <c r="O49" s="2">
        <v>43388</v>
      </c>
      <c r="P49">
        <f t="shared" ca="1" si="4"/>
        <v>29.4</v>
      </c>
      <c r="Q49">
        <f t="shared" ca="1" si="5"/>
        <v>0</v>
      </c>
      <c r="R49">
        <f t="shared" ca="1" si="6"/>
        <v>490196.2</v>
      </c>
      <c r="S49">
        <f t="shared" ca="1" si="7"/>
        <v>34361207.325670496</v>
      </c>
      <c r="T49">
        <f t="shared" ca="1" si="8"/>
        <v>0</v>
      </c>
      <c r="U49">
        <f t="shared" ca="1" si="9"/>
        <v>1813.5</v>
      </c>
      <c r="V49" s="2">
        <v>43388</v>
      </c>
      <c r="W49">
        <f t="shared" ca="1" si="10"/>
        <v>7.6034098002784258</v>
      </c>
      <c r="X49">
        <f t="shared" ca="1" si="11"/>
        <v>0</v>
      </c>
      <c r="Y49">
        <f t="shared" ca="1" si="12"/>
        <v>490196.2</v>
      </c>
      <c r="Z49">
        <f t="shared" ca="1" si="13"/>
        <v>2544826.3484368916</v>
      </c>
      <c r="AA49">
        <f t="shared" ca="1" si="14"/>
        <v>0</v>
      </c>
      <c r="AB49">
        <f t="shared" ca="1" si="15"/>
        <v>588.49113620579851</v>
      </c>
      <c r="AC49" s="2">
        <v>43388</v>
      </c>
      <c r="AD49">
        <f t="shared" ca="1" si="16"/>
        <v>7.6034098002784258</v>
      </c>
      <c r="AE49">
        <f t="shared" ca="1" si="17"/>
        <v>0</v>
      </c>
      <c r="AF49">
        <f t="shared" ca="1" si="18"/>
        <v>449374.51</v>
      </c>
      <c r="AG49">
        <f t="shared" ca="1" si="19"/>
        <v>2536576.5854901071</v>
      </c>
      <c r="AH49">
        <f t="shared" ca="1" si="20"/>
        <v>399103.49542255228</v>
      </c>
      <c r="AI49">
        <f t="shared" ca="1" si="21"/>
        <v>589.99547666133174</v>
      </c>
      <c r="AJ49" s="18">
        <v>43388</v>
      </c>
      <c r="AK49" s="16">
        <f t="shared" ca="1" si="22"/>
        <v>2175.7308459252122</v>
      </c>
      <c r="AL49" s="16">
        <f t="shared" ca="1" si="23"/>
        <v>0</v>
      </c>
      <c r="AM49" s="16">
        <f t="shared" ca="1" si="24"/>
        <v>26844.225517410796</v>
      </c>
      <c r="AN49" s="16">
        <f t="shared" ca="1" si="25"/>
        <v>1112.9424259890272</v>
      </c>
      <c r="AO49" s="16">
        <f t="shared" ca="1" si="26"/>
        <v>233.43053997985015</v>
      </c>
      <c r="AP49" s="16">
        <f t="shared" ca="1" si="27"/>
        <v>3251.9942980595292</v>
      </c>
    </row>
    <row r="50" spans="1:42" x14ac:dyDescent="0.2">
      <c r="A50" s="2">
        <v>43395</v>
      </c>
      <c r="B50">
        <v>31</v>
      </c>
      <c r="C50">
        <v>0</v>
      </c>
      <c r="D50">
        <v>432094</v>
      </c>
      <c r="E50">
        <v>42281650</v>
      </c>
      <c r="F50">
        <v>20737436</v>
      </c>
      <c r="G50">
        <v>1365</v>
      </c>
      <c r="H50" s="2">
        <v>43395</v>
      </c>
      <c r="I50" s="4">
        <f>B50*(Summary!B$3/Summary!B$2)</f>
        <v>21.7</v>
      </c>
      <c r="J50" s="4">
        <f>C50*(Summary!C$3/Summary!C$2)</f>
        <v>0</v>
      </c>
      <c r="K50" s="4">
        <f>D50*(Summary!D$3/Summary!D$2)</f>
        <v>561722.20000000007</v>
      </c>
      <c r="L50" s="4">
        <f>E50*(Summary!E$3/Summary!E$2)</f>
        <v>34659079.339359038</v>
      </c>
      <c r="M50" s="4">
        <f>F50*(Summary!F$3/Summary!F$2)</f>
        <v>26958666.800000004</v>
      </c>
      <c r="N50" s="4">
        <f>G50*(Summary!G$3/Summary!G$2)</f>
        <v>1774.5</v>
      </c>
      <c r="O50" s="2">
        <v>43395</v>
      </c>
      <c r="P50">
        <f t="shared" ca="1" si="4"/>
        <v>21.7</v>
      </c>
      <c r="Q50">
        <f t="shared" ca="1" si="5"/>
        <v>0</v>
      </c>
      <c r="R50">
        <f t="shared" ca="1" si="6"/>
        <v>561722.20000000007</v>
      </c>
      <c r="S50">
        <f t="shared" ca="1" si="7"/>
        <v>34659079.339359038</v>
      </c>
      <c r="T50">
        <f t="shared" ca="1" si="8"/>
        <v>26958666.800000004</v>
      </c>
      <c r="U50">
        <f t="shared" ca="1" si="9"/>
        <v>1774.5</v>
      </c>
      <c r="V50" s="2">
        <v>43395</v>
      </c>
      <c r="W50">
        <f t="shared" ca="1" si="10"/>
        <v>6.3368852125358828</v>
      </c>
      <c r="X50">
        <f t="shared" ca="1" si="11"/>
        <v>0</v>
      </c>
      <c r="Y50">
        <f t="shared" ca="1" si="12"/>
        <v>561722.20000000007</v>
      </c>
      <c r="Z50">
        <f t="shared" ca="1" si="13"/>
        <v>2563565.7986488859</v>
      </c>
      <c r="AA50">
        <f t="shared" ca="1" si="14"/>
        <v>2070587.7931674486</v>
      </c>
      <c r="AB50">
        <f t="shared" ca="1" si="15"/>
        <v>577.71627605233903</v>
      </c>
      <c r="AC50" s="2">
        <v>43395</v>
      </c>
      <c r="AD50">
        <f t="shared" ca="1" si="16"/>
        <v>6.3368852125358828</v>
      </c>
      <c r="AE50">
        <f t="shared" ca="1" si="17"/>
        <v>0</v>
      </c>
      <c r="AF50">
        <f t="shared" ca="1" si="18"/>
        <v>540264.4</v>
      </c>
      <c r="AG50">
        <f t="shared" ca="1" si="19"/>
        <v>2559817.9086064869</v>
      </c>
      <c r="AH50">
        <f t="shared" ca="1" si="20"/>
        <v>1656470.2345339591</v>
      </c>
      <c r="AI50">
        <f t="shared" ca="1" si="21"/>
        <v>579.87124808303088</v>
      </c>
      <c r="AJ50" s="18">
        <v>43395</v>
      </c>
      <c r="AK50" s="16">
        <f t="shared" ca="1" si="22"/>
        <v>1813.3123146271546</v>
      </c>
      <c r="AL50" s="16">
        <f t="shared" ca="1" si="23"/>
        <v>0</v>
      </c>
      <c r="AM50" s="16">
        <f t="shared" ca="1" si="24"/>
        <v>32273.702824462904</v>
      </c>
      <c r="AN50" s="16">
        <f t="shared" ca="1" si="25"/>
        <v>1123.1397347083068</v>
      </c>
      <c r="AO50" s="16">
        <f t="shared" ca="1" si="26"/>
        <v>968.84829559917034</v>
      </c>
      <c r="AP50" s="16">
        <f t="shared" ca="1" si="27"/>
        <v>3196.1905929274221</v>
      </c>
    </row>
    <row r="51" spans="1:42" x14ac:dyDescent="0.2">
      <c r="A51" s="2">
        <v>43402</v>
      </c>
      <c r="B51">
        <v>40</v>
      </c>
      <c r="C51">
        <v>18</v>
      </c>
      <c r="D51">
        <v>306841</v>
      </c>
      <c r="E51">
        <v>40814059</v>
      </c>
      <c r="F51">
        <v>14258218</v>
      </c>
      <c r="G51">
        <v>2448</v>
      </c>
      <c r="H51" s="2">
        <v>43402</v>
      </c>
      <c r="I51" s="4">
        <f>B51*(Summary!B$3/Summary!B$2)</f>
        <v>28</v>
      </c>
      <c r="J51" s="4">
        <f>C51*(Summary!C$3/Summary!C$2)</f>
        <v>23.400000000000002</v>
      </c>
      <c r="K51" s="4">
        <f>D51*(Summary!D$3/Summary!D$2)</f>
        <v>398893.3</v>
      </c>
      <c r="L51" s="4">
        <f>E51*(Summary!E$3/Summary!E$2)</f>
        <v>33456066.852695692</v>
      </c>
      <c r="M51" s="4">
        <f>F51*(Summary!F$3/Summary!F$2)</f>
        <v>18535683.400000002</v>
      </c>
      <c r="N51" s="4">
        <f>G51*(Summary!G$3/Summary!G$2)</f>
        <v>3182.4</v>
      </c>
      <c r="O51" s="2">
        <v>43402</v>
      </c>
      <c r="P51">
        <f t="shared" ca="1" si="4"/>
        <v>28</v>
      </c>
      <c r="Q51">
        <f t="shared" ca="1" si="5"/>
        <v>0</v>
      </c>
      <c r="R51">
        <f t="shared" ca="1" si="6"/>
        <v>398893.3</v>
      </c>
      <c r="S51">
        <f t="shared" ca="1" si="7"/>
        <v>33456066.852695692</v>
      </c>
      <c r="T51">
        <f t="shared" ca="1" si="8"/>
        <v>18535683.400000002</v>
      </c>
      <c r="U51">
        <f t="shared" ca="1" si="9"/>
        <v>3182.4</v>
      </c>
      <c r="V51" s="2">
        <v>43402</v>
      </c>
      <c r="W51">
        <f t="shared" ca="1" si="10"/>
        <v>7.3840532307432207</v>
      </c>
      <c r="X51">
        <f t="shared" ca="1" si="11"/>
        <v>0</v>
      </c>
      <c r="Y51">
        <f t="shared" ca="1" si="12"/>
        <v>398893.3</v>
      </c>
      <c r="Z51">
        <f t="shared" ca="1" si="13"/>
        <v>2487732.3334731534</v>
      </c>
      <c r="AA51">
        <f t="shared" ca="1" si="14"/>
        <v>1505938.7637149571</v>
      </c>
      <c r="AB51">
        <f t="shared" ca="1" si="15"/>
        <v>949.16464041775157</v>
      </c>
      <c r="AC51" s="2">
        <v>43402</v>
      </c>
      <c r="AD51">
        <f t="shared" ca="1" si="16"/>
        <v>7.3840532307432207</v>
      </c>
      <c r="AE51">
        <f t="shared" ca="1" si="17"/>
        <v>0</v>
      </c>
      <c r="AF51">
        <f t="shared" ca="1" si="18"/>
        <v>447741.97000000003</v>
      </c>
      <c r="AG51">
        <f t="shared" ca="1" si="19"/>
        <v>2502899.0265082996</v>
      </c>
      <c r="AH51">
        <f t="shared" ca="1" si="20"/>
        <v>1618868.5696054553</v>
      </c>
      <c r="AI51">
        <f t="shared" ca="1" si="21"/>
        <v>874.87496754466906</v>
      </c>
      <c r="AJ51" s="18">
        <v>43402</v>
      </c>
      <c r="AK51" s="16">
        <f t="shared" ca="1" si="22"/>
        <v>2112.9615270103473</v>
      </c>
      <c r="AL51" s="16">
        <f t="shared" ca="1" si="23"/>
        <v>0</v>
      </c>
      <c r="AM51" s="16">
        <f t="shared" ca="1" si="24"/>
        <v>26746.702691903418</v>
      </c>
      <c r="AN51" s="16">
        <f t="shared" ca="1" si="25"/>
        <v>1098.1661387643467</v>
      </c>
      <c r="AO51" s="16">
        <f t="shared" ca="1" si="26"/>
        <v>946.85556176177579</v>
      </c>
      <c r="AP51" s="16">
        <f t="shared" ca="1" si="27"/>
        <v>4822.2207093350526</v>
      </c>
    </row>
    <row r="52" spans="1:42" x14ac:dyDescent="0.2">
      <c r="A52" s="2">
        <v>43409</v>
      </c>
      <c r="B52">
        <v>53</v>
      </c>
      <c r="C52">
        <v>18</v>
      </c>
      <c r="D52">
        <v>374316</v>
      </c>
      <c r="E52">
        <v>36062526</v>
      </c>
      <c r="F52">
        <v>39157488</v>
      </c>
      <c r="G52">
        <v>2556</v>
      </c>
      <c r="H52" s="2">
        <v>43409</v>
      </c>
      <c r="I52" s="4">
        <f>B52*(Summary!B$3/Summary!B$2)</f>
        <v>37.099999999999994</v>
      </c>
      <c r="J52" s="4">
        <f>C52*(Summary!C$3/Summary!C$2)</f>
        <v>23.400000000000002</v>
      </c>
      <c r="K52" s="4">
        <f>D52*(Summary!D$3/Summary!D$2)</f>
        <v>486610.8</v>
      </c>
      <c r="L52" s="4">
        <f>E52*(Summary!E$3/Summary!E$2)</f>
        <v>29561144.132542089</v>
      </c>
      <c r="M52" s="4">
        <f>F52*(Summary!F$3/Summary!F$2)</f>
        <v>50904734.400000013</v>
      </c>
      <c r="N52" s="4">
        <f>G52*(Summary!G$3/Summary!G$2)</f>
        <v>3322.8</v>
      </c>
      <c r="O52" s="2">
        <v>43409</v>
      </c>
      <c r="P52">
        <f t="shared" ca="1" si="4"/>
        <v>37.099999999999994</v>
      </c>
      <c r="Q52">
        <f t="shared" ca="1" si="5"/>
        <v>0</v>
      </c>
      <c r="R52">
        <f t="shared" ca="1" si="6"/>
        <v>486610.8</v>
      </c>
      <c r="S52">
        <f t="shared" ca="1" si="7"/>
        <v>29561144.132542089</v>
      </c>
      <c r="T52">
        <f t="shared" ca="1" si="8"/>
        <v>50904734.400000013</v>
      </c>
      <c r="U52">
        <f t="shared" ca="1" si="9"/>
        <v>3322.8</v>
      </c>
      <c r="V52" s="2">
        <v>43409</v>
      </c>
      <c r="W52">
        <f t="shared" ca="1" si="10"/>
        <v>8.7422726263788029</v>
      </c>
      <c r="X52">
        <f t="shared" ca="1" si="11"/>
        <v>0</v>
      </c>
      <c r="Y52">
        <f t="shared" ca="1" si="12"/>
        <v>486610.8</v>
      </c>
      <c r="Z52">
        <f t="shared" ca="1" si="13"/>
        <v>2239303.9857883221</v>
      </c>
      <c r="AA52">
        <f t="shared" ca="1" si="14"/>
        <v>3554221.1709113177</v>
      </c>
      <c r="AB52">
        <f t="shared" ca="1" si="15"/>
        <v>984.64248704279441</v>
      </c>
      <c r="AC52" s="2">
        <v>43409</v>
      </c>
      <c r="AD52">
        <f t="shared" ca="1" si="16"/>
        <v>8.7422726263788029</v>
      </c>
      <c r="AE52">
        <f t="shared" ca="1" si="17"/>
        <v>0</v>
      </c>
      <c r="AF52">
        <f t="shared" ca="1" si="18"/>
        <v>460295.55000000005</v>
      </c>
      <c r="AG52">
        <f t="shared" ca="1" si="19"/>
        <v>2288989.6553252884</v>
      </c>
      <c r="AH52">
        <f t="shared" ca="1" si="20"/>
        <v>3144564.6894720457</v>
      </c>
      <c r="AI52">
        <f t="shared" ca="1" si="21"/>
        <v>977.54691771778585</v>
      </c>
      <c r="AJ52" s="18">
        <v>43409</v>
      </c>
      <c r="AK52" s="16">
        <f t="shared" ca="1" si="22"/>
        <v>2501.6187100691932</v>
      </c>
      <c r="AL52" s="16">
        <f t="shared" ca="1" si="23"/>
        <v>0</v>
      </c>
      <c r="AM52" s="16">
        <f t="shared" ca="1" si="24"/>
        <v>27496.614235775498</v>
      </c>
      <c r="AN52" s="16">
        <f t="shared" ca="1" si="25"/>
        <v>1004.3117620157697</v>
      </c>
      <c r="AO52" s="16">
        <f t="shared" ca="1" si="26"/>
        <v>1839.2157470028285</v>
      </c>
      <c r="AP52" s="16">
        <f t="shared" ca="1" si="27"/>
        <v>5388.1379235195363</v>
      </c>
    </row>
    <row r="53" spans="1:42" x14ac:dyDescent="0.2">
      <c r="A53" s="2">
        <v>43416</v>
      </c>
      <c r="B53">
        <v>53</v>
      </c>
      <c r="C53">
        <v>18</v>
      </c>
      <c r="D53">
        <v>359857</v>
      </c>
      <c r="E53">
        <v>40871029</v>
      </c>
      <c r="F53">
        <v>32429356.800000001</v>
      </c>
      <c r="G53">
        <v>3384</v>
      </c>
      <c r="H53" s="2">
        <v>43416</v>
      </c>
      <c r="I53" s="4">
        <f>B53*(Summary!B$3/Summary!B$2)</f>
        <v>37.099999999999994</v>
      </c>
      <c r="J53" s="4">
        <f>C53*(Summary!C$3/Summary!C$2)</f>
        <v>23.400000000000002</v>
      </c>
      <c r="K53" s="4">
        <f>D53*(Summary!D$3/Summary!D$2)</f>
        <v>467814.10000000003</v>
      </c>
      <c r="L53" s="4">
        <f>E53*(Summary!E$3/Summary!E$2)</f>
        <v>33502766.254208248</v>
      </c>
      <c r="M53" s="4">
        <f>F53*(Summary!F$3/Summary!F$2)</f>
        <v>42158163.840000011</v>
      </c>
      <c r="N53" s="4">
        <f>G53*(Summary!G$3/Summary!G$2)</f>
        <v>4399.2</v>
      </c>
      <c r="O53" s="2">
        <v>43416</v>
      </c>
      <c r="P53">
        <f t="shared" ca="1" si="4"/>
        <v>37.099999999999994</v>
      </c>
      <c r="Q53">
        <f t="shared" ca="1" si="5"/>
        <v>23.400000000000002</v>
      </c>
      <c r="R53">
        <f t="shared" ca="1" si="6"/>
        <v>467814.10000000003</v>
      </c>
      <c r="S53">
        <f t="shared" ca="1" si="7"/>
        <v>33502766.254208248</v>
      </c>
      <c r="T53">
        <f t="shared" ca="1" si="8"/>
        <v>42158163.840000011</v>
      </c>
      <c r="U53">
        <f t="shared" ca="1" si="9"/>
        <v>4399.2</v>
      </c>
      <c r="V53" s="2">
        <v>43416</v>
      </c>
      <c r="W53">
        <f t="shared" ca="1" si="10"/>
        <v>8.7422726263788029</v>
      </c>
      <c r="X53">
        <f t="shared" ca="1" si="11"/>
        <v>23.400000000000002</v>
      </c>
      <c r="Y53">
        <f t="shared" ca="1" si="12"/>
        <v>467814.10000000003</v>
      </c>
      <c r="Z53">
        <f t="shared" ca="1" si="13"/>
        <v>2490683.6348772226</v>
      </c>
      <c r="AA53">
        <f t="shared" ca="1" si="14"/>
        <v>3027955.122851138</v>
      </c>
      <c r="AB53">
        <f t="shared" ca="1" si="15"/>
        <v>1249.878077344212</v>
      </c>
      <c r="AC53" s="2">
        <v>43416</v>
      </c>
      <c r="AD53">
        <f t="shared" ca="1" si="16"/>
        <v>8.7422726263788029</v>
      </c>
      <c r="AE53">
        <f t="shared" ca="1" si="17"/>
        <v>21.060000000000002</v>
      </c>
      <c r="AF53">
        <f t="shared" ca="1" si="18"/>
        <v>473453.11</v>
      </c>
      <c r="AG53">
        <f t="shared" ca="1" si="19"/>
        <v>2440407.7050594427</v>
      </c>
      <c r="AH53">
        <f t="shared" ca="1" si="20"/>
        <v>3133208.3324631737</v>
      </c>
      <c r="AI53">
        <f t="shared" ca="1" si="21"/>
        <v>1196.8309592839285</v>
      </c>
      <c r="AJ53" s="18">
        <v>43416</v>
      </c>
      <c r="AK53" s="16">
        <f t="shared" ca="1" si="22"/>
        <v>2501.6187100691932</v>
      </c>
      <c r="AL53" s="16">
        <f t="shared" ca="1" si="23"/>
        <v>8396.2566485624502</v>
      </c>
      <c r="AM53" s="16">
        <f t="shared" ca="1" si="24"/>
        <v>28282.605652820628</v>
      </c>
      <c r="AN53" s="16">
        <f t="shared" ca="1" si="25"/>
        <v>1070.7475923288118</v>
      </c>
      <c r="AO53" s="16">
        <f t="shared" ca="1" si="26"/>
        <v>1832.5735587504346</v>
      </c>
      <c r="AP53" s="16">
        <f t="shared" ca="1" si="27"/>
        <v>6596.8089744636827</v>
      </c>
    </row>
    <row r="54" spans="1:42" x14ac:dyDescent="0.2">
      <c r="A54" s="2">
        <v>43423</v>
      </c>
      <c r="B54">
        <v>58</v>
      </c>
      <c r="C54">
        <v>18</v>
      </c>
      <c r="D54">
        <v>388931</v>
      </c>
      <c r="E54">
        <v>37239004</v>
      </c>
      <c r="F54">
        <v>20422828.800000001</v>
      </c>
      <c r="G54">
        <v>6096</v>
      </c>
      <c r="H54" s="2">
        <v>43423</v>
      </c>
      <c r="I54" s="4">
        <f>B54*(Summary!B$3/Summary!B$2)</f>
        <v>40.599999999999994</v>
      </c>
      <c r="J54" s="4">
        <f>C54*(Summary!C$3/Summary!C$2)</f>
        <v>23.400000000000002</v>
      </c>
      <c r="K54" s="4">
        <f>D54*(Summary!D$3/Summary!D$2)</f>
        <v>505610.3</v>
      </c>
      <c r="L54" s="4">
        <f>E54*(Summary!E$3/Summary!E$2)</f>
        <v>30525525.710437238</v>
      </c>
      <c r="M54" s="4">
        <f>F54*(Summary!F$3/Summary!F$2)</f>
        <v>26549677.440000005</v>
      </c>
      <c r="N54" s="4">
        <f>G54*(Summary!G$3/Summary!G$2)</f>
        <v>7924.8</v>
      </c>
      <c r="O54" s="2">
        <v>43423</v>
      </c>
      <c r="P54">
        <f t="shared" ca="1" si="4"/>
        <v>40.599999999999994</v>
      </c>
      <c r="Q54">
        <f t="shared" ca="1" si="5"/>
        <v>23.400000000000002</v>
      </c>
      <c r="R54">
        <f t="shared" ca="1" si="6"/>
        <v>505610.3</v>
      </c>
      <c r="S54">
        <f t="shared" ca="1" si="7"/>
        <v>30525525.710437238</v>
      </c>
      <c r="T54">
        <f t="shared" ca="1" si="8"/>
        <v>26549677.440000005</v>
      </c>
      <c r="U54">
        <f t="shared" ca="1" si="9"/>
        <v>7924.8</v>
      </c>
      <c r="V54" s="2">
        <v>43423</v>
      </c>
      <c r="W54">
        <f t="shared" ca="1" si="10"/>
        <v>9.2281707163779423</v>
      </c>
      <c r="X54">
        <f t="shared" ca="1" si="11"/>
        <v>23.400000000000002</v>
      </c>
      <c r="Y54">
        <f t="shared" ca="1" si="12"/>
        <v>505610.3</v>
      </c>
      <c r="Z54">
        <f t="shared" ca="1" si="13"/>
        <v>2301249.3523337073</v>
      </c>
      <c r="AA54">
        <f t="shared" ca="1" si="14"/>
        <v>2043856.3172797188</v>
      </c>
      <c r="AB54">
        <f t="shared" ca="1" si="15"/>
        <v>2061.2945929156999</v>
      </c>
      <c r="AC54" s="2">
        <v>43423</v>
      </c>
      <c r="AD54">
        <f t="shared" ca="1" si="16"/>
        <v>9.2281707163779423</v>
      </c>
      <c r="AE54">
        <f t="shared" ca="1" si="17"/>
        <v>23.400000000000002</v>
      </c>
      <c r="AF54">
        <f t="shared" ca="1" si="18"/>
        <v>494271.44</v>
      </c>
      <c r="AG54">
        <f t="shared" ca="1" si="19"/>
        <v>2339136.2088424102</v>
      </c>
      <c r="AH54">
        <f t="shared" ca="1" si="20"/>
        <v>2240676.0783940027</v>
      </c>
      <c r="AI54">
        <f t="shared" ca="1" si="21"/>
        <v>1899.0112898014024</v>
      </c>
      <c r="AJ54" s="18">
        <v>43423</v>
      </c>
      <c r="AK54" s="16">
        <f t="shared" ca="1" si="22"/>
        <v>2640.6594155101338</v>
      </c>
      <c r="AL54" s="16">
        <f t="shared" ca="1" si="23"/>
        <v>9329.1740539582788</v>
      </c>
      <c r="AM54" s="16">
        <f t="shared" ca="1" si="24"/>
        <v>29526.227471547907</v>
      </c>
      <c r="AN54" s="16">
        <f t="shared" ca="1" si="25"/>
        <v>1026.3139468682134</v>
      </c>
      <c r="AO54" s="16">
        <f t="shared" ca="1" si="26"/>
        <v>1310.5428363779981</v>
      </c>
      <c r="AP54" s="16">
        <f t="shared" ca="1" si="27"/>
        <v>10467.154631983265</v>
      </c>
    </row>
    <row r="55" spans="1:42" x14ac:dyDescent="0.2">
      <c r="A55" s="2">
        <v>43430</v>
      </c>
      <c r="B55">
        <v>52</v>
      </c>
      <c r="C55">
        <v>20</v>
      </c>
      <c r="D55">
        <v>303303</v>
      </c>
      <c r="E55">
        <v>38408351</v>
      </c>
      <c r="F55">
        <v>6884385.5999999996</v>
      </c>
      <c r="G55">
        <v>3960</v>
      </c>
      <c r="H55" s="2">
        <v>43430</v>
      </c>
      <c r="I55" s="4">
        <f>B55*(Summary!B$3/Summary!B$2)</f>
        <v>36.4</v>
      </c>
      <c r="J55" s="4">
        <f>C55*(Summary!C$3/Summary!C$2)</f>
        <v>26</v>
      </c>
      <c r="K55" s="4">
        <f>D55*(Summary!D$3/Summary!D$2)</f>
        <v>394293.9</v>
      </c>
      <c r="L55" s="4">
        <f>E55*(Summary!E$3/Summary!E$2)</f>
        <v>31484061.870881341</v>
      </c>
      <c r="M55" s="4">
        <f>F55*(Summary!F$3/Summary!F$2)</f>
        <v>8949701.2800000012</v>
      </c>
      <c r="N55" s="4">
        <f>G55*(Summary!G$3/Summary!G$2)</f>
        <v>5148</v>
      </c>
      <c r="O55" s="2">
        <v>43430</v>
      </c>
      <c r="P55">
        <f t="shared" ca="1" si="4"/>
        <v>36.4</v>
      </c>
      <c r="Q55">
        <f t="shared" ca="1" si="5"/>
        <v>23.400000000000002</v>
      </c>
      <c r="R55">
        <f t="shared" ca="1" si="6"/>
        <v>394293.9</v>
      </c>
      <c r="S55">
        <f t="shared" ca="1" si="7"/>
        <v>31484061.870881341</v>
      </c>
      <c r="T55">
        <f t="shared" ca="1" si="8"/>
        <v>8949701.2800000012</v>
      </c>
      <c r="U55">
        <f t="shared" ca="1" si="9"/>
        <v>5148</v>
      </c>
      <c r="V55" s="2">
        <v>43430</v>
      </c>
      <c r="W55">
        <f t="shared" ca="1" si="10"/>
        <v>8.6429267078014043</v>
      </c>
      <c r="X55">
        <f t="shared" ca="1" si="11"/>
        <v>23.400000000000002</v>
      </c>
      <c r="Y55">
        <f t="shared" ca="1" si="12"/>
        <v>394293.9</v>
      </c>
      <c r="Z55">
        <f t="shared" ca="1" si="13"/>
        <v>2362528.9751446801</v>
      </c>
      <c r="AA55">
        <f t="shared" ca="1" si="14"/>
        <v>811030.63455173618</v>
      </c>
      <c r="AB55">
        <f t="shared" ca="1" si="15"/>
        <v>1428.5411581603455</v>
      </c>
      <c r="AC55" s="2">
        <v>43430</v>
      </c>
      <c r="AD55">
        <f t="shared" ca="1" si="16"/>
        <v>8.6429267078014043</v>
      </c>
      <c r="AE55">
        <f t="shared" ca="1" si="17"/>
        <v>23.400000000000002</v>
      </c>
      <c r="AF55">
        <f t="shared" ca="1" si="18"/>
        <v>427688.82</v>
      </c>
      <c r="AG55">
        <f t="shared" ca="1" si="19"/>
        <v>2350273.0505824857</v>
      </c>
      <c r="AH55">
        <f t="shared" ca="1" si="20"/>
        <v>1057595.7710973327</v>
      </c>
      <c r="AI55">
        <f t="shared" ca="1" si="21"/>
        <v>1555.0918451114162</v>
      </c>
      <c r="AJ55" s="18">
        <v>43430</v>
      </c>
      <c r="AK55" s="16">
        <f t="shared" ca="1" si="22"/>
        <v>2473.19067775957</v>
      </c>
      <c r="AL55" s="16">
        <f t="shared" ca="1" si="23"/>
        <v>9329.1740539582788</v>
      </c>
      <c r="AM55" s="16">
        <f t="shared" ca="1" si="24"/>
        <v>25548.790329374297</v>
      </c>
      <c r="AN55" s="16">
        <f t="shared" ca="1" si="25"/>
        <v>1031.2003215729853</v>
      </c>
      <c r="AO55" s="16">
        <f t="shared" ca="1" si="26"/>
        <v>618.57426647260104</v>
      </c>
      <c r="AP55" s="16">
        <f t="shared" ca="1" si="27"/>
        <v>8571.506076417083</v>
      </c>
    </row>
    <row r="56" spans="1:42" x14ac:dyDescent="0.2">
      <c r="A56" s="2">
        <v>43437</v>
      </c>
      <c r="B56">
        <v>73</v>
      </c>
      <c r="C56">
        <v>20</v>
      </c>
      <c r="D56">
        <v>270781</v>
      </c>
      <c r="E56">
        <v>34923918</v>
      </c>
      <c r="F56">
        <v>14128684.800000001</v>
      </c>
      <c r="G56">
        <v>2988</v>
      </c>
      <c r="H56" s="2">
        <v>43437</v>
      </c>
      <c r="I56" s="4">
        <f>B56*(Summary!B$3/Summary!B$2)</f>
        <v>51.099999999999994</v>
      </c>
      <c r="J56" s="4">
        <f>C56*(Summary!C$3/Summary!C$2)</f>
        <v>26</v>
      </c>
      <c r="K56" s="4">
        <f>D56*(Summary!D$3/Summary!D$2)</f>
        <v>352015.3</v>
      </c>
      <c r="L56" s="4">
        <f>E56*(Summary!E$3/Summary!E$2)</f>
        <v>28627805.319879174</v>
      </c>
      <c r="M56" s="4">
        <f>F56*(Summary!F$3/Summary!F$2)</f>
        <v>18367290.240000006</v>
      </c>
      <c r="N56" s="4">
        <f>G56*(Summary!G$3/Summary!G$2)</f>
        <v>3884.4</v>
      </c>
      <c r="O56" s="2">
        <v>43437</v>
      </c>
      <c r="P56">
        <f t="shared" ca="1" si="4"/>
        <v>51.099999999999994</v>
      </c>
      <c r="Q56">
        <f t="shared" ca="1" si="5"/>
        <v>23.400000000000002</v>
      </c>
      <c r="R56">
        <f t="shared" ca="1" si="6"/>
        <v>352015.3</v>
      </c>
      <c r="S56">
        <f t="shared" ca="1" si="7"/>
        <v>28627805.319879174</v>
      </c>
      <c r="T56">
        <f t="shared" ca="1" si="8"/>
        <v>18367290.240000006</v>
      </c>
      <c r="U56">
        <f t="shared" ca="1" si="9"/>
        <v>3884.4</v>
      </c>
      <c r="V56" s="2">
        <v>43437</v>
      </c>
      <c r="W56">
        <f t="shared" ca="1" si="10"/>
        <v>10.59381879333521</v>
      </c>
      <c r="X56">
        <f t="shared" ca="1" si="11"/>
        <v>23.400000000000002</v>
      </c>
      <c r="Y56">
        <f t="shared" ca="1" si="12"/>
        <v>352015.3</v>
      </c>
      <c r="Z56">
        <f t="shared" ca="1" si="13"/>
        <v>2179063.3028948731</v>
      </c>
      <c r="AA56">
        <f t="shared" ca="1" si="14"/>
        <v>1494301.8201696803</v>
      </c>
      <c r="AB56">
        <f t="shared" ca="1" si="15"/>
        <v>1124.411693910527</v>
      </c>
      <c r="AC56" s="2">
        <v>43437</v>
      </c>
      <c r="AD56">
        <f t="shared" ca="1" si="16"/>
        <v>10.59381879333521</v>
      </c>
      <c r="AE56">
        <f t="shared" ca="1" si="17"/>
        <v>23.400000000000002</v>
      </c>
      <c r="AF56">
        <f t="shared" ca="1" si="18"/>
        <v>364698.88</v>
      </c>
      <c r="AG56">
        <f t="shared" ca="1" si="19"/>
        <v>2215756.4373448347</v>
      </c>
      <c r="AH56">
        <f t="shared" ca="1" si="20"/>
        <v>1357647.5830460915</v>
      </c>
      <c r="AI56">
        <f t="shared" ca="1" si="21"/>
        <v>1185.2375867604908</v>
      </c>
      <c r="AJ56" s="18">
        <v>43437</v>
      </c>
      <c r="AK56" s="16">
        <f t="shared" ca="1" si="22"/>
        <v>3031.4423305130276</v>
      </c>
      <c r="AL56" s="16">
        <f t="shared" ca="1" si="23"/>
        <v>9329.1740539582788</v>
      </c>
      <c r="AM56" s="16">
        <f t="shared" ca="1" si="24"/>
        <v>21785.968635976122</v>
      </c>
      <c r="AN56" s="16">
        <f t="shared" ca="1" si="25"/>
        <v>972.18012611391043</v>
      </c>
      <c r="AO56" s="16">
        <f t="shared" ca="1" si="26"/>
        <v>794.07074116765421</v>
      </c>
      <c r="AP56" s="16">
        <f t="shared" ca="1" si="27"/>
        <v>6532.9074992272199</v>
      </c>
    </row>
    <row r="57" spans="1:42" x14ac:dyDescent="0.2">
      <c r="A57" s="2">
        <v>43444</v>
      </c>
      <c r="B57">
        <v>68</v>
      </c>
      <c r="C57">
        <v>20</v>
      </c>
      <c r="D57">
        <v>269663</v>
      </c>
      <c r="E57">
        <v>34013004</v>
      </c>
      <c r="F57">
        <v>60130790.399999999</v>
      </c>
      <c r="G57">
        <v>3096</v>
      </c>
      <c r="H57" s="2">
        <v>43444</v>
      </c>
      <c r="I57" s="4">
        <f>B57*(Summary!B$3/Summary!B$2)</f>
        <v>47.599999999999994</v>
      </c>
      <c r="J57" s="4">
        <f>C57*(Summary!C$3/Summary!C$2)</f>
        <v>26</v>
      </c>
      <c r="K57" s="4">
        <f>D57*(Summary!D$3/Summary!D$2)</f>
        <v>350561.9</v>
      </c>
      <c r="L57" s="4">
        <f>E57*(Summary!E$3/Summary!E$2)</f>
        <v>27881111.645499557</v>
      </c>
      <c r="M57" s="4">
        <f>F57*(Summary!F$3/Summary!F$2)</f>
        <v>78170027.520000011</v>
      </c>
      <c r="N57" s="4">
        <f>G57*(Summary!G$3/Summary!G$2)</f>
        <v>4024.8</v>
      </c>
      <c r="O57" s="2">
        <v>43444</v>
      </c>
      <c r="P57">
        <f t="shared" ca="1" si="4"/>
        <v>47.599999999999994</v>
      </c>
      <c r="Q57">
        <f t="shared" ca="1" si="5"/>
        <v>26</v>
      </c>
      <c r="R57">
        <f t="shared" ca="1" si="6"/>
        <v>350561.9</v>
      </c>
      <c r="S57">
        <f t="shared" ca="1" si="7"/>
        <v>27881111.645499557</v>
      </c>
      <c r="T57">
        <f t="shared" ca="1" si="8"/>
        <v>78170027.520000011</v>
      </c>
      <c r="U57">
        <f t="shared" ca="1" si="9"/>
        <v>4024.8</v>
      </c>
      <c r="V57" s="2">
        <v>43444</v>
      </c>
      <c r="W57">
        <f t="shared" ca="1" si="10"/>
        <v>10.152293664352884</v>
      </c>
      <c r="X57">
        <f t="shared" ca="1" si="11"/>
        <v>26</v>
      </c>
      <c r="Y57">
        <f t="shared" ca="1" si="12"/>
        <v>350561.9</v>
      </c>
      <c r="Z57">
        <f t="shared" ca="1" si="13"/>
        <v>2130657.1542698871</v>
      </c>
      <c r="AA57">
        <f t="shared" ca="1" si="14"/>
        <v>5117810.7844373425</v>
      </c>
      <c r="AB57">
        <f t="shared" ca="1" si="15"/>
        <v>1158.8644987550492</v>
      </c>
      <c r="AC57" s="2">
        <v>43444</v>
      </c>
      <c r="AD57">
        <f t="shared" ca="1" si="16"/>
        <v>10.152293664352884</v>
      </c>
      <c r="AE57">
        <f t="shared" ca="1" si="17"/>
        <v>25.740000000000002</v>
      </c>
      <c r="AF57">
        <f t="shared" ca="1" si="18"/>
        <v>350997.92</v>
      </c>
      <c r="AG57">
        <f t="shared" ca="1" si="19"/>
        <v>2140338.3839948843</v>
      </c>
      <c r="AH57">
        <f t="shared" ca="1" si="20"/>
        <v>4393108.9915838102</v>
      </c>
      <c r="AI57">
        <f t="shared" ca="1" si="21"/>
        <v>1151.9739377861447</v>
      </c>
      <c r="AJ57" s="18">
        <v>43444</v>
      </c>
      <c r="AK57" s="16">
        <f t="shared" ca="1" si="22"/>
        <v>2905.0990361738513</v>
      </c>
      <c r="AL57" s="16">
        <f t="shared" ca="1" si="23"/>
        <v>10262.091459354106</v>
      </c>
      <c r="AM57" s="16">
        <f t="shared" ca="1" si="24"/>
        <v>20967.516205185097</v>
      </c>
      <c r="AN57" s="16">
        <f t="shared" ca="1" si="25"/>
        <v>939.08987694154177</v>
      </c>
      <c r="AO57" s="16">
        <f t="shared" ca="1" si="26"/>
        <v>2569.4733718380667</v>
      </c>
      <c r="AP57" s="16">
        <f t="shared" ca="1" si="27"/>
        <v>6349.5616922231429</v>
      </c>
    </row>
    <row r="58" spans="1:42" x14ac:dyDescent="0.2">
      <c r="A58" s="2">
        <v>43451</v>
      </c>
      <c r="B58">
        <v>59</v>
      </c>
      <c r="C58">
        <v>20</v>
      </c>
      <c r="D58">
        <v>392770</v>
      </c>
      <c r="E58">
        <v>36295419</v>
      </c>
      <c r="F58">
        <v>84172550.400000006</v>
      </c>
      <c r="G58">
        <v>3564</v>
      </c>
      <c r="H58" s="2">
        <v>43451</v>
      </c>
      <c r="I58" s="4">
        <f>B58*(Summary!B$3/Summary!B$2)</f>
        <v>41.3</v>
      </c>
      <c r="J58" s="4">
        <f>C58*(Summary!C$3/Summary!C$2)</f>
        <v>26</v>
      </c>
      <c r="K58" s="4">
        <f>D58*(Summary!D$3/Summary!D$2)</f>
        <v>510601</v>
      </c>
      <c r="L58" s="4">
        <f>E58*(Summary!E$3/Summary!E$2)</f>
        <v>29752050.990826506</v>
      </c>
      <c r="M58" s="4">
        <f>F58*(Summary!F$3/Summary!F$2)</f>
        <v>109424315.52000003</v>
      </c>
      <c r="N58" s="4">
        <f>G58*(Summary!G$3/Summary!G$2)</f>
        <v>4633.2</v>
      </c>
      <c r="O58" s="2">
        <v>43451</v>
      </c>
      <c r="P58">
        <f t="shared" ca="1" si="4"/>
        <v>41.3</v>
      </c>
      <c r="Q58">
        <f t="shared" ca="1" si="5"/>
        <v>26</v>
      </c>
      <c r="R58">
        <f t="shared" ca="1" si="6"/>
        <v>510601</v>
      </c>
      <c r="S58">
        <f t="shared" ca="1" si="7"/>
        <v>29752050.990826506</v>
      </c>
      <c r="T58">
        <f t="shared" ca="1" si="8"/>
        <v>109424315.52000003</v>
      </c>
      <c r="U58">
        <f t="shared" ca="1" si="9"/>
        <v>4633.2</v>
      </c>
      <c r="V58" s="2">
        <v>43451</v>
      </c>
      <c r="W58">
        <f t="shared" ca="1" si="10"/>
        <v>9.3233079872748199</v>
      </c>
      <c r="X58">
        <f t="shared" ca="1" si="11"/>
        <v>26</v>
      </c>
      <c r="Y58">
        <f t="shared" ca="1" si="12"/>
        <v>510601</v>
      </c>
      <c r="Z58">
        <f t="shared" ca="1" si="13"/>
        <v>2251590.321762614</v>
      </c>
      <c r="AA58">
        <f t="shared" ca="1" si="14"/>
        <v>6811562.76637726</v>
      </c>
      <c r="AB58">
        <f t="shared" ca="1" si="15"/>
        <v>1306.1675513005409</v>
      </c>
      <c r="AC58" s="2">
        <v>43451</v>
      </c>
      <c r="AD58">
        <f t="shared" ca="1" si="16"/>
        <v>9.3233079872748199</v>
      </c>
      <c r="AE58">
        <f t="shared" ca="1" si="17"/>
        <v>26</v>
      </c>
      <c r="AF58">
        <f t="shared" ca="1" si="18"/>
        <v>462589.26999999996</v>
      </c>
      <c r="AG58">
        <f t="shared" ca="1" si="19"/>
        <v>2227403.6882640687</v>
      </c>
      <c r="AH58">
        <f t="shared" ca="1" si="20"/>
        <v>6472812.3699892759</v>
      </c>
      <c r="AI58">
        <f t="shared" ca="1" si="21"/>
        <v>1276.7069407914425</v>
      </c>
      <c r="AJ58" s="18">
        <v>43451</v>
      </c>
      <c r="AK58" s="16">
        <f t="shared" ca="1" si="22"/>
        <v>2667.8831349103298</v>
      </c>
      <c r="AL58" s="16">
        <f t="shared" ca="1" si="23"/>
        <v>10365.748948842531</v>
      </c>
      <c r="AM58" s="16">
        <f t="shared" ca="1" si="24"/>
        <v>27633.633883271286</v>
      </c>
      <c r="AN58" s="16">
        <f t="shared" ca="1" si="25"/>
        <v>977.29044675958119</v>
      </c>
      <c r="AO58" s="16">
        <f t="shared" ca="1" si="26"/>
        <v>3785.8653307837462</v>
      </c>
      <c r="AP58" s="16">
        <f t="shared" ca="1" si="27"/>
        <v>7037.0771573390057</v>
      </c>
    </row>
    <row r="59" spans="1:42" x14ac:dyDescent="0.2">
      <c r="A59" s="2">
        <v>43458</v>
      </c>
      <c r="B59">
        <v>73</v>
      </c>
      <c r="C59">
        <v>20</v>
      </c>
      <c r="D59">
        <v>311237</v>
      </c>
      <c r="E59">
        <v>39796196</v>
      </c>
      <c r="F59">
        <v>32429356.800000001</v>
      </c>
      <c r="G59">
        <v>1323</v>
      </c>
      <c r="H59" s="2">
        <v>43458</v>
      </c>
      <c r="I59" s="4">
        <f>B59*(Summary!B$3/Summary!B$2)</f>
        <v>51.099999999999994</v>
      </c>
      <c r="J59" s="4">
        <f>C59*(Summary!C$3/Summary!C$2)</f>
        <v>26</v>
      </c>
      <c r="K59" s="4">
        <f>D59*(Summary!D$3/Summary!D$2)</f>
        <v>404608.10000000003</v>
      </c>
      <c r="L59" s="4">
        <f>E59*(Summary!E$3/Summary!E$2)</f>
        <v>32621705.032057237</v>
      </c>
      <c r="M59" s="4">
        <f>F59*(Summary!F$3/Summary!F$2)</f>
        <v>42158163.840000011</v>
      </c>
      <c r="N59" s="4">
        <f>G59*(Summary!G$3/Summary!G$2)</f>
        <v>1719.9</v>
      </c>
      <c r="O59" s="2">
        <v>43458</v>
      </c>
      <c r="P59">
        <f t="shared" ca="1" si="4"/>
        <v>51.099999999999994</v>
      </c>
      <c r="Q59">
        <f t="shared" ca="1" si="5"/>
        <v>26</v>
      </c>
      <c r="R59">
        <f t="shared" ca="1" si="6"/>
        <v>404608.10000000003</v>
      </c>
      <c r="S59">
        <f t="shared" ca="1" si="7"/>
        <v>32621705.032057237</v>
      </c>
      <c r="T59">
        <f t="shared" ca="1" si="8"/>
        <v>42158163.840000011</v>
      </c>
      <c r="U59">
        <f t="shared" ca="1" si="9"/>
        <v>1719.9</v>
      </c>
      <c r="V59" s="2">
        <v>43458</v>
      </c>
      <c r="W59">
        <f t="shared" ca="1" si="10"/>
        <v>10.59381879333521</v>
      </c>
      <c r="X59">
        <f t="shared" ca="1" si="11"/>
        <v>26</v>
      </c>
      <c r="Y59">
        <f t="shared" ca="1" si="12"/>
        <v>404608.10000000003</v>
      </c>
      <c r="Z59">
        <f t="shared" ca="1" si="13"/>
        <v>2434897.3555270471</v>
      </c>
      <c r="AA59">
        <f t="shared" ca="1" si="14"/>
        <v>3027955.122851138</v>
      </c>
      <c r="AB59">
        <f t="shared" ca="1" si="15"/>
        <v>562.57148716398922</v>
      </c>
      <c r="AC59" s="2">
        <v>43458</v>
      </c>
      <c r="AD59">
        <f t="shared" ca="1" si="16"/>
        <v>10.59381879333521</v>
      </c>
      <c r="AE59">
        <f t="shared" ca="1" si="17"/>
        <v>26</v>
      </c>
      <c r="AF59">
        <f t="shared" ca="1" si="18"/>
        <v>436405.97</v>
      </c>
      <c r="AG59">
        <f t="shared" ca="1" si="19"/>
        <v>2398235.9487741604</v>
      </c>
      <c r="AH59">
        <f t="shared" ca="1" si="20"/>
        <v>3784676.6515563624</v>
      </c>
      <c r="AI59">
        <f t="shared" ca="1" si="21"/>
        <v>711.29069999129956</v>
      </c>
      <c r="AJ59" s="18">
        <v>43458</v>
      </c>
      <c r="AK59" s="16">
        <f t="shared" ca="1" si="22"/>
        <v>3031.4423305130276</v>
      </c>
      <c r="AL59" s="16">
        <f t="shared" ca="1" si="23"/>
        <v>10365.748948842531</v>
      </c>
      <c r="AM59" s="16">
        <f t="shared" ca="1" si="24"/>
        <v>26069.525563041858</v>
      </c>
      <c r="AN59" s="16">
        <f t="shared" ca="1" si="25"/>
        <v>1052.2444109082944</v>
      </c>
      <c r="AO59" s="16">
        <f t="shared" ca="1" si="26"/>
        <v>2213.6090626983041</v>
      </c>
      <c r="AP59" s="16">
        <f t="shared" ca="1" si="27"/>
        <v>3920.5610756949022</v>
      </c>
    </row>
    <row r="60" spans="1:42" x14ac:dyDescent="0.2">
      <c r="A60" s="2"/>
      <c r="B60"/>
      <c r="C60"/>
      <c r="D60" s="3"/>
      <c r="E60" s="4"/>
      <c r="F60" s="4"/>
      <c r="G60" s="4"/>
    </row>
    <row r="61" spans="1:42" x14ac:dyDescent="0.2">
      <c r="A61" s="2"/>
      <c r="B61"/>
      <c r="C61"/>
      <c r="D61" s="3"/>
      <c r="E61" s="4"/>
      <c r="F61" s="4"/>
      <c r="G61" s="4"/>
    </row>
    <row r="62" spans="1:42" x14ac:dyDescent="0.2">
      <c r="A62" s="2"/>
      <c r="B62"/>
      <c r="C62"/>
      <c r="D62" s="3"/>
      <c r="E62" s="4"/>
      <c r="F62" s="4"/>
      <c r="G62" s="4"/>
    </row>
    <row r="63" spans="1:42" x14ac:dyDescent="0.2">
      <c r="A63" s="2"/>
      <c r="B63"/>
      <c r="C63"/>
      <c r="D63" s="3"/>
      <c r="E63" s="4"/>
      <c r="F63" s="4"/>
      <c r="G63" s="4"/>
    </row>
    <row r="64" spans="1:42" x14ac:dyDescent="0.2">
      <c r="A64" s="2"/>
      <c r="B64"/>
      <c r="C64"/>
      <c r="D64" s="3"/>
      <c r="E64" s="4"/>
      <c r="F64" s="4"/>
      <c r="G64" s="4"/>
    </row>
    <row r="65" spans="1:7" x14ac:dyDescent="0.2">
      <c r="A65" s="2"/>
      <c r="B65"/>
      <c r="C65"/>
      <c r="D65" s="3"/>
      <c r="E65" s="4"/>
      <c r="F65" s="4"/>
      <c r="G65" s="4"/>
    </row>
    <row r="66" spans="1:7" x14ac:dyDescent="0.2">
      <c r="A66" s="2"/>
      <c r="B66"/>
      <c r="C66"/>
      <c r="D66" s="3"/>
      <c r="E66" s="4"/>
      <c r="F66" s="4"/>
      <c r="G66" s="4"/>
    </row>
    <row r="67" spans="1:7" x14ac:dyDescent="0.2">
      <c r="A67" s="2"/>
      <c r="B67"/>
      <c r="C67"/>
      <c r="D67" s="3"/>
      <c r="E67" s="4"/>
      <c r="F67" s="4"/>
      <c r="G67" s="4"/>
    </row>
    <row r="68" spans="1:7" x14ac:dyDescent="0.2">
      <c r="A68" s="2"/>
      <c r="B68"/>
      <c r="C68"/>
      <c r="D68" s="3"/>
      <c r="E68" s="4"/>
      <c r="F68" s="4"/>
      <c r="G68" s="4"/>
    </row>
    <row r="69" spans="1:7" x14ac:dyDescent="0.2">
      <c r="A69" s="2"/>
      <c r="B69"/>
      <c r="C69"/>
      <c r="D69" s="3"/>
      <c r="E69" s="4"/>
      <c r="F69" s="4"/>
      <c r="G69" s="4"/>
    </row>
    <row r="70" spans="1:7" x14ac:dyDescent="0.2">
      <c r="A70" s="2"/>
      <c r="B70"/>
      <c r="C70"/>
      <c r="D70" s="3"/>
      <c r="E70" s="4"/>
      <c r="F70" s="4"/>
      <c r="G70" s="4"/>
    </row>
    <row r="71" spans="1:7" x14ac:dyDescent="0.2">
      <c r="A71" s="2"/>
      <c r="B71"/>
      <c r="C71"/>
      <c r="D71" s="3"/>
      <c r="E71" s="4"/>
      <c r="F71" s="4"/>
      <c r="G71" s="4"/>
    </row>
    <row r="72" spans="1:7" x14ac:dyDescent="0.2">
      <c r="A72" s="2"/>
      <c r="B72"/>
      <c r="C72"/>
      <c r="D72" s="3"/>
      <c r="E72" s="4"/>
      <c r="F72" s="4"/>
      <c r="G72" s="4"/>
    </row>
    <row r="73" spans="1:7" x14ac:dyDescent="0.2">
      <c r="A73" s="2"/>
      <c r="B73"/>
      <c r="C73"/>
      <c r="D73" s="3"/>
      <c r="E73" s="4"/>
      <c r="F73" s="4"/>
      <c r="G73" s="4"/>
    </row>
    <row r="74" spans="1:7" x14ac:dyDescent="0.2">
      <c r="A74" s="2"/>
      <c r="B74"/>
      <c r="C74"/>
      <c r="D74" s="3"/>
      <c r="E74" s="4"/>
      <c r="F74" s="4"/>
      <c r="G74" s="4"/>
    </row>
    <row r="75" spans="1:7" x14ac:dyDescent="0.2">
      <c r="A75" s="2"/>
      <c r="B75"/>
      <c r="C75"/>
      <c r="D75" s="3"/>
      <c r="E75" s="4"/>
      <c r="F75" s="4"/>
      <c r="G75" s="4"/>
    </row>
    <row r="76" spans="1:7" x14ac:dyDescent="0.2">
      <c r="A76" s="2"/>
      <c r="B76"/>
      <c r="C76"/>
      <c r="D76" s="3"/>
      <c r="E76" s="4"/>
      <c r="F76" s="4"/>
      <c r="G76" s="4"/>
    </row>
    <row r="77" spans="1:7" x14ac:dyDescent="0.2">
      <c r="A77" s="2"/>
      <c r="B77"/>
      <c r="C77"/>
      <c r="D77" s="3"/>
      <c r="E77" s="4"/>
      <c r="F77" s="4"/>
      <c r="G77" s="4"/>
    </row>
    <row r="78" spans="1:7" x14ac:dyDescent="0.2">
      <c r="A78" s="2"/>
      <c r="B78"/>
      <c r="C78"/>
      <c r="D78" s="3"/>
      <c r="E78" s="4"/>
      <c r="F78" s="4"/>
      <c r="G78" s="4"/>
    </row>
    <row r="79" spans="1:7" x14ac:dyDescent="0.2">
      <c r="A79" s="2"/>
      <c r="B79"/>
      <c r="C79"/>
      <c r="D79" s="3"/>
      <c r="E79" s="4"/>
      <c r="F79" s="4"/>
      <c r="G79" s="4"/>
    </row>
    <row r="80" spans="1:7" x14ac:dyDescent="0.2">
      <c r="A80" s="2"/>
      <c r="B80"/>
      <c r="C80"/>
      <c r="D80" s="3"/>
      <c r="E80" s="4"/>
      <c r="F80" s="4"/>
      <c r="G80" s="4"/>
    </row>
    <row r="81" spans="1:7" x14ac:dyDescent="0.2">
      <c r="A81" s="2"/>
      <c r="B81"/>
      <c r="C81"/>
      <c r="D81" s="3"/>
      <c r="E81" s="4"/>
      <c r="F81" s="4"/>
      <c r="G81" s="4"/>
    </row>
    <row r="82" spans="1:7" x14ac:dyDescent="0.2">
      <c r="A82" s="2"/>
      <c r="B82"/>
      <c r="C82"/>
      <c r="D82" s="3"/>
      <c r="E82" s="4"/>
      <c r="F82" s="4"/>
      <c r="G82" s="4"/>
    </row>
    <row r="83" spans="1:7" x14ac:dyDescent="0.2">
      <c r="A83" s="2"/>
      <c r="B83"/>
      <c r="C83"/>
      <c r="D83" s="3"/>
      <c r="E83" s="4"/>
      <c r="F83" s="4"/>
      <c r="G83" s="4"/>
    </row>
    <row r="84" spans="1:7" x14ac:dyDescent="0.2">
      <c r="A84" s="2"/>
      <c r="B84"/>
      <c r="C84"/>
      <c r="D84" s="3"/>
      <c r="E84" s="4"/>
      <c r="F84" s="4"/>
      <c r="G84" s="4"/>
    </row>
    <row r="85" spans="1:7" x14ac:dyDescent="0.2">
      <c r="A85" s="2"/>
      <c r="B85"/>
      <c r="C85"/>
      <c r="D85" s="3"/>
      <c r="E85" s="4"/>
      <c r="F85" s="4"/>
      <c r="G85" s="4"/>
    </row>
    <row r="86" spans="1:7" x14ac:dyDescent="0.2">
      <c r="A86" s="2"/>
      <c r="B86"/>
      <c r="C86"/>
      <c r="D86" s="3"/>
      <c r="E86" s="4"/>
      <c r="F86" s="4"/>
      <c r="G86" s="4"/>
    </row>
    <row r="87" spans="1:7" x14ac:dyDescent="0.2">
      <c r="A87" s="2"/>
      <c r="B87"/>
      <c r="C87"/>
      <c r="D87" s="3"/>
      <c r="E87" s="4"/>
      <c r="F87" s="4"/>
      <c r="G87" s="4"/>
    </row>
    <row r="88" spans="1:7" x14ac:dyDescent="0.2">
      <c r="A88" s="2"/>
      <c r="B88"/>
      <c r="C88"/>
      <c r="D88" s="3"/>
      <c r="E88" s="4"/>
      <c r="F88" s="4"/>
      <c r="G88" s="4"/>
    </row>
    <row r="89" spans="1:7" x14ac:dyDescent="0.2">
      <c r="A89" s="2"/>
      <c r="B89"/>
      <c r="C89"/>
      <c r="D89" s="3"/>
      <c r="E89" s="4"/>
      <c r="F89" s="4"/>
      <c r="G89" s="4"/>
    </row>
    <row r="90" spans="1:7" x14ac:dyDescent="0.2">
      <c r="A90" s="2"/>
      <c r="B90"/>
      <c r="C90"/>
      <c r="D90" s="3"/>
      <c r="E90" s="4"/>
      <c r="F90" s="4"/>
      <c r="G90" s="4"/>
    </row>
    <row r="91" spans="1:7" x14ac:dyDescent="0.2">
      <c r="A91" s="2"/>
      <c r="B91"/>
      <c r="C91"/>
      <c r="D91" s="3"/>
      <c r="E91" s="4"/>
      <c r="F91" s="4"/>
      <c r="G91" s="4"/>
    </row>
    <row r="92" spans="1:7" x14ac:dyDescent="0.2">
      <c r="A92" s="2"/>
      <c r="B92"/>
      <c r="C92"/>
      <c r="D92" s="3"/>
      <c r="E92" s="4"/>
      <c r="F92" s="4"/>
      <c r="G92" s="4"/>
    </row>
    <row r="93" spans="1:7" x14ac:dyDescent="0.2">
      <c r="A93" s="2"/>
      <c r="B93"/>
      <c r="C93"/>
      <c r="D93" s="3"/>
      <c r="E93" s="4"/>
      <c r="F93" s="4"/>
      <c r="G93" s="4"/>
    </row>
    <row r="94" spans="1:7" x14ac:dyDescent="0.2">
      <c r="A94" s="2"/>
      <c r="B94"/>
      <c r="C94"/>
      <c r="D94" s="3"/>
      <c r="E94" s="4"/>
      <c r="F94" s="4"/>
      <c r="G94" s="4"/>
    </row>
    <row r="95" spans="1:7" x14ac:dyDescent="0.2">
      <c r="A95" s="2"/>
      <c r="B95"/>
      <c r="C95"/>
      <c r="D95" s="3"/>
      <c r="E95" s="4"/>
      <c r="F95" s="4"/>
      <c r="G95" s="4"/>
    </row>
    <row r="96" spans="1:7" x14ac:dyDescent="0.2">
      <c r="A96" s="2"/>
      <c r="B96"/>
      <c r="C96"/>
      <c r="D96" s="3"/>
      <c r="E96" s="4"/>
      <c r="F96" s="4"/>
      <c r="G96" s="4"/>
    </row>
    <row r="97" spans="1:7" x14ac:dyDescent="0.2">
      <c r="A97" s="2"/>
      <c r="B97"/>
      <c r="C97"/>
      <c r="D97" s="3"/>
      <c r="E97" s="4"/>
      <c r="F97" s="4"/>
      <c r="G97" s="4"/>
    </row>
    <row r="98" spans="1:7" x14ac:dyDescent="0.2">
      <c r="A98" s="2"/>
      <c r="B98"/>
      <c r="C98"/>
      <c r="D98" s="3"/>
      <c r="E98" s="4"/>
      <c r="F98" s="4"/>
      <c r="G98" s="4"/>
    </row>
    <row r="99" spans="1:7" x14ac:dyDescent="0.2">
      <c r="A99" s="2"/>
      <c r="B99"/>
      <c r="C99"/>
      <c r="D99" s="3"/>
      <c r="E99" s="4"/>
      <c r="F99" s="4"/>
      <c r="G99" s="4"/>
    </row>
    <row r="100" spans="1:7" x14ac:dyDescent="0.2">
      <c r="A100" s="2"/>
      <c r="B100"/>
      <c r="C100"/>
      <c r="D100" s="3"/>
      <c r="E100" s="4"/>
      <c r="F100" s="4"/>
      <c r="G100" s="4"/>
    </row>
    <row r="101" spans="1:7" x14ac:dyDescent="0.2">
      <c r="A101" s="2"/>
      <c r="B101"/>
      <c r="C101"/>
      <c r="D101" s="3"/>
      <c r="E101" s="4"/>
      <c r="F101" s="4"/>
      <c r="G101" s="4"/>
    </row>
    <row r="102" spans="1:7" x14ac:dyDescent="0.2">
      <c r="A102" s="2"/>
      <c r="B102"/>
      <c r="C102"/>
      <c r="D102" s="3"/>
      <c r="E102" s="4"/>
      <c r="F102" s="4"/>
      <c r="G102" s="4"/>
    </row>
    <row r="103" spans="1:7" x14ac:dyDescent="0.2">
      <c r="A103" s="2"/>
      <c r="B103"/>
      <c r="C103"/>
      <c r="D103" s="3"/>
      <c r="E103" s="4"/>
      <c r="F103" s="4"/>
      <c r="G103" s="4"/>
    </row>
    <row r="104" spans="1:7" x14ac:dyDescent="0.2">
      <c r="A104" s="2"/>
      <c r="B104"/>
      <c r="C104"/>
      <c r="D104" s="3"/>
      <c r="E104" s="4"/>
      <c r="F104" s="4"/>
      <c r="G104" s="4"/>
    </row>
    <row r="105" spans="1:7" x14ac:dyDescent="0.2">
      <c r="A105" s="2"/>
      <c r="B105"/>
      <c r="C105"/>
      <c r="D105" s="3"/>
      <c r="E105" s="4"/>
      <c r="F105" s="4"/>
      <c r="G105" s="4"/>
    </row>
    <row r="106" spans="1:7" x14ac:dyDescent="0.2">
      <c r="A106" s="2"/>
      <c r="B106"/>
      <c r="C106"/>
      <c r="D106" s="3"/>
      <c r="E106" s="4"/>
      <c r="F106" s="4"/>
      <c r="G106" s="4"/>
    </row>
    <row r="107" spans="1:7" x14ac:dyDescent="0.2">
      <c r="A107" s="2"/>
      <c r="B107"/>
      <c r="C107"/>
      <c r="D107" s="3"/>
      <c r="E107" s="4"/>
      <c r="F107" s="4"/>
      <c r="G107" s="4"/>
    </row>
    <row r="108" spans="1:7" x14ac:dyDescent="0.2">
      <c r="A108" s="2"/>
      <c r="B108"/>
      <c r="C108"/>
      <c r="D108" s="3"/>
      <c r="E108" s="4"/>
      <c r="F108" s="4"/>
      <c r="G108" s="4"/>
    </row>
    <row r="109" spans="1:7" x14ac:dyDescent="0.2">
      <c r="A109" s="2"/>
      <c r="B109"/>
      <c r="C109"/>
      <c r="D109" s="3"/>
      <c r="E109" s="4"/>
      <c r="F109" s="4"/>
      <c r="G109" s="4"/>
    </row>
    <row r="110" spans="1:7" x14ac:dyDescent="0.2">
      <c r="A110" s="2"/>
      <c r="B110"/>
      <c r="C110"/>
      <c r="D110" s="3"/>
      <c r="E110" s="4"/>
      <c r="F110" s="4"/>
      <c r="G110" s="4"/>
    </row>
    <row r="111" spans="1:7" x14ac:dyDescent="0.2">
      <c r="A111" s="2"/>
      <c r="B111"/>
      <c r="C111"/>
      <c r="D111" s="3"/>
      <c r="E111" s="4"/>
      <c r="F111" s="4"/>
      <c r="G111" s="4"/>
    </row>
    <row r="112" spans="1:7" x14ac:dyDescent="0.2">
      <c r="A112" s="2"/>
      <c r="B112"/>
      <c r="C112"/>
      <c r="D112" s="3"/>
      <c r="E112" s="4"/>
      <c r="F112" s="4"/>
      <c r="G112" s="4"/>
    </row>
    <row r="113" spans="1:7" x14ac:dyDescent="0.2">
      <c r="A113" s="2"/>
      <c r="B113"/>
      <c r="C113"/>
      <c r="D113" s="3"/>
      <c r="E113" s="4"/>
      <c r="F113" s="4"/>
      <c r="G113" s="4"/>
    </row>
    <row r="114" spans="1:7" x14ac:dyDescent="0.2">
      <c r="A114" s="2"/>
      <c r="B114"/>
      <c r="C114"/>
      <c r="D114" s="3"/>
      <c r="E114" s="4"/>
      <c r="F114" s="4"/>
      <c r="G114" s="4"/>
    </row>
    <row r="115" spans="1:7" x14ac:dyDescent="0.2">
      <c r="A115" s="2"/>
      <c r="B115"/>
      <c r="C115"/>
      <c r="D115" s="3"/>
      <c r="E115" s="4"/>
      <c r="F115" s="4"/>
      <c r="G115" s="4"/>
    </row>
    <row r="116" spans="1:7" x14ac:dyDescent="0.2">
      <c r="A116" s="2"/>
      <c r="B116"/>
      <c r="C116"/>
      <c r="D116" s="3"/>
      <c r="E116" s="4"/>
      <c r="F116" s="4"/>
      <c r="G116" s="4"/>
    </row>
    <row r="117" spans="1:7" x14ac:dyDescent="0.2">
      <c r="A117" s="2"/>
      <c r="B117"/>
      <c r="C117"/>
      <c r="D117" s="3"/>
      <c r="E117" s="4"/>
      <c r="F117" s="4"/>
      <c r="G117" s="4"/>
    </row>
    <row r="118" spans="1:7" x14ac:dyDescent="0.2">
      <c r="A118" s="2"/>
      <c r="B118"/>
      <c r="C118"/>
      <c r="D118" s="3"/>
      <c r="E118" s="4"/>
      <c r="F118" s="4"/>
      <c r="G118" s="4"/>
    </row>
    <row r="119" spans="1:7" x14ac:dyDescent="0.2">
      <c r="A119" s="2"/>
      <c r="B119"/>
      <c r="C119"/>
      <c r="D119" s="3"/>
      <c r="E119" s="4"/>
      <c r="F119" s="4"/>
      <c r="G119" s="4"/>
    </row>
    <row r="120" spans="1:7" x14ac:dyDescent="0.2">
      <c r="A120" s="2"/>
      <c r="B120"/>
      <c r="C120"/>
      <c r="D120" s="3"/>
      <c r="E120" s="4"/>
      <c r="F120" s="4"/>
      <c r="G120" s="4"/>
    </row>
    <row r="121" spans="1:7" x14ac:dyDescent="0.2">
      <c r="A121" s="2"/>
      <c r="B121"/>
      <c r="C121"/>
      <c r="D121" s="3"/>
      <c r="E121" s="4"/>
      <c r="F121" s="4"/>
      <c r="G121" s="4"/>
    </row>
    <row r="122" spans="1:7" x14ac:dyDescent="0.2">
      <c r="A122" s="2"/>
      <c r="B122"/>
      <c r="C122"/>
      <c r="D122" s="3"/>
      <c r="E122" s="4"/>
      <c r="F122" s="4"/>
      <c r="G122" s="4"/>
    </row>
    <row r="123" spans="1:7" x14ac:dyDescent="0.2">
      <c r="A123" s="2"/>
      <c r="B123"/>
      <c r="C123"/>
      <c r="D123" s="3"/>
      <c r="E123" s="4"/>
      <c r="F123" s="4"/>
      <c r="G123" s="4"/>
    </row>
    <row r="124" spans="1:7" x14ac:dyDescent="0.2">
      <c r="A124" s="2"/>
      <c r="B124"/>
      <c r="C124"/>
      <c r="D124" s="3"/>
      <c r="E124" s="4"/>
      <c r="F124" s="4"/>
      <c r="G124" s="4"/>
    </row>
    <row r="125" spans="1:7" x14ac:dyDescent="0.2">
      <c r="A125" s="2"/>
      <c r="B125"/>
      <c r="C125"/>
      <c r="D125" s="3"/>
      <c r="E125" s="4"/>
      <c r="F125" s="4"/>
      <c r="G125" s="4"/>
    </row>
    <row r="126" spans="1:7" x14ac:dyDescent="0.2">
      <c r="A126" s="2"/>
      <c r="B126"/>
      <c r="C126"/>
      <c r="D126" s="3"/>
      <c r="E126" s="4"/>
      <c r="F126" s="4"/>
      <c r="G126" s="4"/>
    </row>
    <row r="127" spans="1:7" x14ac:dyDescent="0.2">
      <c r="A127" s="2"/>
      <c r="B127"/>
      <c r="C127"/>
      <c r="D127" s="3"/>
      <c r="E127" s="4"/>
      <c r="F127" s="4"/>
      <c r="G127" s="4"/>
    </row>
    <row r="128" spans="1:7" x14ac:dyDescent="0.2">
      <c r="A128" s="2"/>
      <c r="B128"/>
      <c r="C128"/>
      <c r="D128" s="3"/>
      <c r="E128" s="4"/>
      <c r="F128" s="4"/>
      <c r="G128" s="4"/>
    </row>
    <row r="129" spans="1:7" x14ac:dyDescent="0.2">
      <c r="A129" s="2"/>
      <c r="B129"/>
      <c r="C129"/>
      <c r="D129" s="3"/>
      <c r="E129" s="4"/>
      <c r="F129" s="4"/>
      <c r="G129" s="4"/>
    </row>
    <row r="130" spans="1:7" x14ac:dyDescent="0.2">
      <c r="A130" s="2"/>
      <c r="B130"/>
      <c r="C130"/>
      <c r="D130" s="3"/>
      <c r="E130" s="4"/>
      <c r="F130" s="4"/>
      <c r="G130" s="4"/>
    </row>
    <row r="131" spans="1:7" x14ac:dyDescent="0.2">
      <c r="A131" s="2"/>
      <c r="B131"/>
      <c r="C131"/>
      <c r="D131" s="3"/>
      <c r="E131" s="4"/>
      <c r="F131" s="4"/>
      <c r="G131" s="4"/>
    </row>
    <row r="132" spans="1:7" x14ac:dyDescent="0.2">
      <c r="A132" s="2"/>
      <c r="B132"/>
      <c r="C132"/>
      <c r="D132" s="3"/>
      <c r="E132" s="4"/>
      <c r="F132" s="4"/>
      <c r="G132" s="4"/>
    </row>
    <row r="133" spans="1:7" x14ac:dyDescent="0.2">
      <c r="A133" s="2"/>
      <c r="B133"/>
      <c r="C133"/>
      <c r="D133" s="3"/>
      <c r="E133" s="4"/>
      <c r="F133" s="4"/>
      <c r="G133" s="4"/>
    </row>
    <row r="134" spans="1:7" x14ac:dyDescent="0.2">
      <c r="A134" s="2"/>
      <c r="B134"/>
      <c r="C134"/>
      <c r="D134" s="3"/>
      <c r="E134" s="4"/>
      <c r="F134" s="4"/>
      <c r="G134" s="4"/>
    </row>
    <row r="135" spans="1:7" x14ac:dyDescent="0.2">
      <c r="A135" s="2"/>
      <c r="B135"/>
      <c r="C135"/>
      <c r="D135" s="3"/>
      <c r="E135" s="4"/>
      <c r="F135" s="4"/>
      <c r="G135" s="4"/>
    </row>
    <row r="136" spans="1:7" x14ac:dyDescent="0.2">
      <c r="A136" s="2"/>
      <c r="B136"/>
      <c r="C136"/>
      <c r="D136" s="3"/>
      <c r="E136" s="4"/>
      <c r="F136" s="4"/>
      <c r="G136" s="4"/>
    </row>
    <row r="137" spans="1:7" x14ac:dyDescent="0.2">
      <c r="A137" s="2"/>
      <c r="B137"/>
      <c r="C137"/>
      <c r="D137" s="3"/>
      <c r="E137" s="4"/>
      <c r="F137" s="4"/>
      <c r="G137" s="4"/>
    </row>
    <row r="138" spans="1:7" x14ac:dyDescent="0.2">
      <c r="A138" s="2"/>
      <c r="B138"/>
      <c r="C138"/>
      <c r="D138" s="3"/>
      <c r="E138" s="4"/>
      <c r="F138" s="4"/>
      <c r="G138" s="4"/>
    </row>
    <row r="139" spans="1:7" x14ac:dyDescent="0.2">
      <c r="A139" s="2"/>
      <c r="B139"/>
      <c r="C139"/>
      <c r="D139" s="3"/>
      <c r="E139" s="4"/>
      <c r="F139" s="4"/>
      <c r="G139" s="4"/>
    </row>
    <row r="140" spans="1:7" x14ac:dyDescent="0.2">
      <c r="A140" s="2"/>
      <c r="B140"/>
      <c r="C140"/>
      <c r="D140" s="3"/>
      <c r="E140" s="4"/>
      <c r="F140" s="4"/>
      <c r="G140" s="4"/>
    </row>
    <row r="141" spans="1:7" x14ac:dyDescent="0.2">
      <c r="A141" s="2"/>
      <c r="B141"/>
      <c r="C141"/>
      <c r="D141" s="3"/>
      <c r="E141" s="4"/>
      <c r="F141" s="4"/>
      <c r="G141" s="4"/>
    </row>
    <row r="142" spans="1:7" x14ac:dyDescent="0.2">
      <c r="A142" s="2"/>
      <c r="B142"/>
      <c r="C142"/>
      <c r="D142" s="3"/>
      <c r="E142" s="4"/>
      <c r="F142" s="4"/>
      <c r="G142" s="4"/>
    </row>
    <row r="143" spans="1:7" x14ac:dyDescent="0.2">
      <c r="A143" s="2"/>
      <c r="B143"/>
      <c r="C143"/>
      <c r="D143" s="3"/>
      <c r="E143" s="4"/>
      <c r="F143" s="4"/>
      <c r="G143" s="4"/>
    </row>
    <row r="144" spans="1:7" x14ac:dyDescent="0.2">
      <c r="A144" s="2"/>
      <c r="B144"/>
      <c r="C144"/>
      <c r="D144" s="3"/>
      <c r="E144" s="4"/>
      <c r="F144" s="4"/>
      <c r="G144" s="4"/>
    </row>
    <row r="145" spans="1:7" x14ac:dyDescent="0.2">
      <c r="A145" s="2"/>
      <c r="B145"/>
      <c r="C145"/>
      <c r="D145" s="3"/>
      <c r="E145" s="4"/>
      <c r="F145" s="4"/>
      <c r="G145" s="4"/>
    </row>
    <row r="146" spans="1:7" x14ac:dyDescent="0.2">
      <c r="A146" s="2"/>
      <c r="B146"/>
      <c r="C146"/>
      <c r="D146" s="3"/>
      <c r="E146" s="4"/>
      <c r="F146" s="4"/>
      <c r="G146" s="4"/>
    </row>
    <row r="147" spans="1:7" x14ac:dyDescent="0.2">
      <c r="A147" s="2"/>
      <c r="B147"/>
      <c r="C147"/>
      <c r="D147" s="3"/>
      <c r="E147" s="4"/>
      <c r="F147" s="4"/>
      <c r="G147" s="4"/>
    </row>
    <row r="148" spans="1:7" x14ac:dyDescent="0.2">
      <c r="A148" s="2"/>
      <c r="B148"/>
      <c r="C148"/>
      <c r="D148" s="3"/>
      <c r="E148" s="4"/>
      <c r="F148" s="4"/>
      <c r="G148" s="4"/>
    </row>
    <row r="149" spans="1:7" x14ac:dyDescent="0.2">
      <c r="A149" s="2"/>
      <c r="B149"/>
      <c r="C149"/>
      <c r="D149" s="3"/>
      <c r="E149" s="4"/>
      <c r="F149" s="4"/>
      <c r="G149" s="4"/>
    </row>
    <row r="150" spans="1:7" x14ac:dyDescent="0.2">
      <c r="A150" s="2"/>
      <c r="B150"/>
      <c r="C150"/>
      <c r="D150" s="3"/>
      <c r="E150" s="4"/>
      <c r="F150" s="4"/>
      <c r="G150" s="4"/>
    </row>
    <row r="151" spans="1:7" x14ac:dyDescent="0.2">
      <c r="A151" s="2"/>
      <c r="B151"/>
      <c r="C151"/>
      <c r="D151" s="3"/>
      <c r="E151" s="4"/>
      <c r="F151" s="4"/>
      <c r="G151" s="4"/>
    </row>
    <row r="152" spans="1:7" x14ac:dyDescent="0.2">
      <c r="A152" s="2"/>
      <c r="B152"/>
      <c r="C152"/>
      <c r="D152" s="3"/>
      <c r="E152" s="4"/>
      <c r="F152" s="4"/>
      <c r="G152" s="4"/>
    </row>
    <row r="153" spans="1:7" x14ac:dyDescent="0.2">
      <c r="A153" s="2"/>
      <c r="B153"/>
      <c r="C153"/>
      <c r="D153" s="3"/>
      <c r="E153" s="4"/>
      <c r="F153" s="4"/>
      <c r="G153" s="4"/>
    </row>
    <row r="154" spans="1:7" x14ac:dyDescent="0.2">
      <c r="A154" s="2"/>
      <c r="B154"/>
      <c r="C154"/>
      <c r="D154" s="3"/>
      <c r="E154" s="4"/>
      <c r="F154" s="4"/>
      <c r="G154" s="4"/>
    </row>
    <row r="155" spans="1:7" x14ac:dyDescent="0.2">
      <c r="A155" s="2"/>
      <c r="B155"/>
      <c r="C155"/>
      <c r="D155" s="3"/>
      <c r="E155" s="4"/>
      <c r="F155" s="4"/>
      <c r="G155" s="4"/>
    </row>
    <row r="156" spans="1:7" x14ac:dyDescent="0.2">
      <c r="A156" s="2"/>
      <c r="B156"/>
      <c r="C156"/>
      <c r="D156" s="3"/>
      <c r="E156" s="4"/>
      <c r="F156" s="4"/>
      <c r="G156" s="4"/>
    </row>
    <row r="157" spans="1:7" x14ac:dyDescent="0.2">
      <c r="A157" s="2"/>
      <c r="B157"/>
      <c r="C157"/>
      <c r="D157" s="3"/>
      <c r="E157" s="4"/>
      <c r="F157" s="4"/>
      <c r="G157" s="4"/>
    </row>
    <row r="158" spans="1:7" x14ac:dyDescent="0.2">
      <c r="A158" s="2"/>
      <c r="B158"/>
      <c r="C158"/>
      <c r="D158" s="3"/>
      <c r="E158" s="4"/>
      <c r="F158" s="4"/>
      <c r="G158" s="4"/>
    </row>
    <row r="159" spans="1:7" x14ac:dyDescent="0.2">
      <c r="A159" s="2"/>
      <c r="B159"/>
      <c r="C159"/>
      <c r="D159" s="3"/>
      <c r="E159" s="4"/>
      <c r="F159" s="4"/>
      <c r="G159" s="4"/>
    </row>
    <row r="160" spans="1:7" x14ac:dyDescent="0.2">
      <c r="A160" s="2"/>
      <c r="B160"/>
      <c r="C160"/>
      <c r="D160" s="3"/>
      <c r="E160" s="4"/>
      <c r="F160" s="4"/>
      <c r="G160" s="4"/>
    </row>
    <row r="161" spans="1:7" x14ac:dyDescent="0.2">
      <c r="A161" s="2"/>
      <c r="B161"/>
      <c r="C161"/>
      <c r="D161" s="3"/>
      <c r="E161" s="4"/>
      <c r="F161" s="4"/>
      <c r="G161" s="4"/>
    </row>
    <row r="162" spans="1:7" x14ac:dyDescent="0.2">
      <c r="A162" s="2"/>
      <c r="B162"/>
      <c r="C162"/>
      <c r="D162" s="3"/>
      <c r="E162" s="4"/>
      <c r="F162" s="4"/>
      <c r="G162" s="4"/>
    </row>
    <row r="163" spans="1:7" x14ac:dyDescent="0.2">
      <c r="A163" s="2"/>
      <c r="B163"/>
      <c r="C163"/>
      <c r="D163" s="3"/>
      <c r="E163" s="4"/>
      <c r="F163" s="4"/>
      <c r="G163" s="4"/>
    </row>
    <row r="164" spans="1:7" x14ac:dyDescent="0.2">
      <c r="A164" s="2"/>
      <c r="B164"/>
      <c r="C164"/>
      <c r="D164" s="3"/>
      <c r="E164" s="4"/>
      <c r="F164" s="4"/>
      <c r="G164" s="4"/>
    </row>
    <row r="165" spans="1:7" x14ac:dyDescent="0.2">
      <c r="A165" s="2"/>
      <c r="B165"/>
      <c r="C165"/>
      <c r="D165" s="3"/>
      <c r="E165" s="4"/>
      <c r="F165" s="4"/>
      <c r="G165" s="4"/>
    </row>
    <row r="166" spans="1:7" x14ac:dyDescent="0.2">
      <c r="A166" s="2"/>
      <c r="B166"/>
      <c r="C166"/>
      <c r="D166" s="3"/>
      <c r="E166" s="4"/>
      <c r="F166" s="4"/>
      <c r="G166" s="4"/>
    </row>
    <row r="167" spans="1:7" x14ac:dyDescent="0.2">
      <c r="A167" s="2"/>
      <c r="B167"/>
      <c r="C167"/>
      <c r="D167" s="3"/>
      <c r="E167" s="4"/>
      <c r="F167" s="4"/>
      <c r="G167" s="4"/>
    </row>
    <row r="168" spans="1:7" x14ac:dyDescent="0.2">
      <c r="A168" s="2"/>
      <c r="B168"/>
      <c r="C168"/>
      <c r="D168" s="3"/>
      <c r="E168" s="4"/>
      <c r="F168" s="4"/>
      <c r="G168" s="4"/>
    </row>
    <row r="169" spans="1:7" x14ac:dyDescent="0.2">
      <c r="A169" s="2"/>
      <c r="B169"/>
      <c r="C169"/>
      <c r="D169" s="3"/>
      <c r="E169" s="4"/>
      <c r="F169" s="4"/>
      <c r="G169" s="4"/>
    </row>
    <row r="170" spans="1:7" x14ac:dyDescent="0.2">
      <c r="A170" s="2"/>
      <c r="B170"/>
      <c r="C170"/>
      <c r="D170" s="3"/>
      <c r="E170" s="4"/>
      <c r="F170" s="4"/>
      <c r="G170" s="4"/>
    </row>
    <row r="171" spans="1:7" x14ac:dyDescent="0.2">
      <c r="A171" s="2"/>
      <c r="B171"/>
      <c r="C171"/>
      <c r="D171" s="3"/>
      <c r="E171" s="4"/>
      <c r="F171" s="4"/>
      <c r="G171" s="4"/>
    </row>
    <row r="172" spans="1:7" x14ac:dyDescent="0.2">
      <c r="A172" s="2"/>
      <c r="B172"/>
      <c r="C172"/>
      <c r="D172" s="3"/>
      <c r="E172" s="4"/>
      <c r="F172" s="4"/>
      <c r="G172" s="4"/>
    </row>
    <row r="173" spans="1:7" x14ac:dyDescent="0.2">
      <c r="A173" s="2"/>
      <c r="B173"/>
      <c r="C173"/>
      <c r="D173" s="3"/>
      <c r="E173" s="4"/>
      <c r="F173" s="4"/>
      <c r="G173" s="4"/>
    </row>
    <row r="174" spans="1:7" x14ac:dyDescent="0.2">
      <c r="A174" s="2"/>
      <c r="B174"/>
      <c r="C174"/>
      <c r="D174" s="3"/>
      <c r="E174" s="4"/>
      <c r="F174" s="4"/>
      <c r="G174" s="4"/>
    </row>
    <row r="175" spans="1:7" x14ac:dyDescent="0.2">
      <c r="A175" s="2"/>
      <c r="B175"/>
      <c r="C175"/>
      <c r="D175" s="3"/>
      <c r="E175" s="4"/>
      <c r="F175" s="4"/>
      <c r="G175" s="4"/>
    </row>
    <row r="176" spans="1:7" x14ac:dyDescent="0.2">
      <c r="A176" s="2"/>
      <c r="B176"/>
      <c r="C176"/>
      <c r="D176" s="3"/>
      <c r="E176" s="4"/>
      <c r="F176" s="4"/>
      <c r="G176" s="4"/>
    </row>
    <row r="177" spans="1:7" x14ac:dyDescent="0.2">
      <c r="A177" s="2"/>
      <c r="B177"/>
      <c r="C177"/>
      <c r="D177" s="3"/>
      <c r="E177" s="4"/>
      <c r="F177" s="4"/>
      <c r="G177" s="4"/>
    </row>
    <row r="178" spans="1:7" x14ac:dyDescent="0.2">
      <c r="A178" s="2"/>
      <c r="B178"/>
      <c r="C178"/>
      <c r="D178" s="3"/>
      <c r="E178" s="4"/>
      <c r="F178" s="4"/>
      <c r="G178" s="4"/>
    </row>
    <row r="179" spans="1:7" x14ac:dyDescent="0.2">
      <c r="A179" s="2"/>
      <c r="B179"/>
      <c r="C179"/>
      <c r="D179" s="3"/>
      <c r="E179" s="4"/>
      <c r="F179" s="4"/>
      <c r="G179" s="4"/>
    </row>
    <row r="180" spans="1:7" x14ac:dyDescent="0.2">
      <c r="A180" s="2"/>
      <c r="B180"/>
      <c r="C180"/>
      <c r="D180" s="3"/>
      <c r="E180" s="4"/>
      <c r="F180" s="4"/>
      <c r="G180" s="4"/>
    </row>
    <row r="181" spans="1:7" x14ac:dyDescent="0.2">
      <c r="A181" s="2"/>
      <c r="B181"/>
      <c r="C181"/>
      <c r="D181" s="3"/>
      <c r="E181" s="4"/>
      <c r="F181" s="4"/>
      <c r="G181" s="4"/>
    </row>
    <row r="182" spans="1:7" x14ac:dyDescent="0.2">
      <c r="A182" s="2"/>
      <c r="B182"/>
      <c r="C182"/>
      <c r="D182" s="3"/>
      <c r="E182" s="4"/>
      <c r="F182" s="4"/>
      <c r="G182" s="4"/>
    </row>
    <row r="183" spans="1:7" x14ac:dyDescent="0.2">
      <c r="A183" s="2"/>
      <c r="B183"/>
      <c r="C183"/>
      <c r="D183" s="3"/>
      <c r="E183" s="4"/>
      <c r="F183" s="4"/>
      <c r="G183" s="4"/>
    </row>
    <row r="184" spans="1:7" x14ac:dyDescent="0.2">
      <c r="A184" s="2"/>
      <c r="B184"/>
      <c r="C184"/>
      <c r="D184" s="3"/>
      <c r="E184" s="4"/>
      <c r="F184" s="4"/>
      <c r="G184" s="4"/>
    </row>
    <row r="185" spans="1:7" x14ac:dyDescent="0.2">
      <c r="A185" s="2"/>
      <c r="B185"/>
      <c r="C185"/>
      <c r="D185" s="3"/>
      <c r="E185" s="4"/>
      <c r="F185" s="4"/>
      <c r="G185" s="4"/>
    </row>
    <row r="186" spans="1:7" x14ac:dyDescent="0.2">
      <c r="A186" s="2"/>
      <c r="B186"/>
      <c r="C186"/>
      <c r="D186" s="3"/>
      <c r="E186" s="4"/>
      <c r="F186" s="4"/>
      <c r="G186" s="4"/>
    </row>
    <row r="187" spans="1:7" x14ac:dyDescent="0.2">
      <c r="A187" s="2"/>
      <c r="B187"/>
      <c r="C187"/>
      <c r="D187" s="3"/>
      <c r="E187" s="4"/>
      <c r="F187" s="4"/>
      <c r="G187" s="4"/>
    </row>
    <row r="188" spans="1:7" x14ac:dyDescent="0.2">
      <c r="A188" s="2"/>
      <c r="B188"/>
      <c r="C188"/>
      <c r="D188" s="3"/>
      <c r="E188" s="4"/>
      <c r="F188" s="4"/>
      <c r="G188" s="4"/>
    </row>
    <row r="189" spans="1:7" x14ac:dyDescent="0.2">
      <c r="A189" s="2"/>
      <c r="B189"/>
      <c r="C189"/>
      <c r="D189" s="3"/>
      <c r="E189" s="4"/>
      <c r="F189" s="4"/>
      <c r="G189" s="4"/>
    </row>
    <row r="190" spans="1:7" x14ac:dyDescent="0.2">
      <c r="A190" s="2"/>
      <c r="B190"/>
      <c r="C190"/>
      <c r="D190" s="3"/>
      <c r="E190" s="4"/>
      <c r="F190" s="4"/>
      <c r="G190" s="4"/>
    </row>
    <row r="191" spans="1:7" x14ac:dyDescent="0.2">
      <c r="A191" s="2"/>
      <c r="B191"/>
      <c r="C191"/>
      <c r="D191" s="3"/>
      <c r="E191" s="4"/>
      <c r="F191" s="4"/>
      <c r="G191" s="4"/>
    </row>
    <row r="192" spans="1:7" x14ac:dyDescent="0.2">
      <c r="A192" s="2"/>
      <c r="B192"/>
      <c r="C192"/>
      <c r="D192" s="3"/>
      <c r="E192" s="4"/>
      <c r="F192" s="4"/>
      <c r="G192" s="4"/>
    </row>
    <row r="193" spans="1:7" x14ac:dyDescent="0.2">
      <c r="A193" s="2"/>
      <c r="B193"/>
      <c r="C193"/>
      <c r="D193" s="3"/>
      <c r="E193" s="4"/>
      <c r="F193" s="4"/>
      <c r="G193" s="4"/>
    </row>
    <row r="194" spans="1:7" x14ac:dyDescent="0.2">
      <c r="A194" s="2"/>
      <c r="B194"/>
      <c r="C194"/>
      <c r="D194" s="3"/>
      <c r="E194" s="4"/>
      <c r="F194" s="4"/>
      <c r="G194" s="4"/>
    </row>
    <row r="195" spans="1:7" x14ac:dyDescent="0.2">
      <c r="A195" s="2"/>
      <c r="B195"/>
      <c r="C195"/>
      <c r="D195" s="3"/>
      <c r="E195" s="4"/>
      <c r="F195" s="4"/>
      <c r="G195" s="4"/>
    </row>
    <row r="196" spans="1:7" x14ac:dyDescent="0.2">
      <c r="A196" s="2"/>
      <c r="B196"/>
      <c r="C196"/>
      <c r="D196" s="3"/>
      <c r="E196" s="4"/>
      <c r="F196" s="4"/>
      <c r="G196" s="4"/>
    </row>
    <row r="197" spans="1:7" x14ac:dyDescent="0.2">
      <c r="A197" s="2"/>
      <c r="B197"/>
      <c r="C197"/>
      <c r="D197" s="3"/>
      <c r="E197" s="4"/>
      <c r="F197" s="4"/>
      <c r="G197" s="4"/>
    </row>
    <row r="198" spans="1:7" x14ac:dyDescent="0.2">
      <c r="A198" s="2"/>
      <c r="B198"/>
      <c r="C198"/>
      <c r="D198" s="3"/>
      <c r="E198" s="4"/>
      <c r="F198" s="4"/>
      <c r="G198" s="4"/>
    </row>
    <row r="199" spans="1:7" x14ac:dyDescent="0.2">
      <c r="A199" s="2"/>
      <c r="B199"/>
      <c r="C199"/>
      <c r="D199" s="3"/>
      <c r="E199" s="4"/>
      <c r="F199" s="4"/>
      <c r="G199" s="4"/>
    </row>
    <row r="200" spans="1:7" x14ac:dyDescent="0.2">
      <c r="A200" s="2"/>
      <c r="B200"/>
      <c r="C200"/>
      <c r="D200" s="3"/>
      <c r="E200" s="4"/>
      <c r="F200" s="4"/>
      <c r="G200" s="4"/>
    </row>
    <row r="201" spans="1:7" x14ac:dyDescent="0.2">
      <c r="A201" s="2"/>
      <c r="B201"/>
      <c r="C201"/>
      <c r="D201" s="3"/>
      <c r="E201" s="4"/>
      <c r="F201" s="4"/>
      <c r="G201" s="4"/>
    </row>
    <row r="202" spans="1:7" x14ac:dyDescent="0.2">
      <c r="A202" s="2"/>
      <c r="B202"/>
      <c r="C202"/>
      <c r="D202" s="3"/>
      <c r="E202" s="4"/>
      <c r="F202" s="4"/>
      <c r="G202" s="4"/>
    </row>
    <row r="203" spans="1:7" x14ac:dyDescent="0.2">
      <c r="A203" s="2"/>
      <c r="B203"/>
      <c r="C203"/>
      <c r="D203" s="3"/>
      <c r="E203" s="4"/>
      <c r="F203" s="4"/>
      <c r="G203" s="4"/>
    </row>
    <row r="204" spans="1:7" x14ac:dyDescent="0.2">
      <c r="A204" s="2"/>
      <c r="B204"/>
      <c r="C204"/>
      <c r="D204" s="3"/>
      <c r="E204" s="4"/>
      <c r="F204" s="4"/>
      <c r="G204" s="4"/>
    </row>
    <row r="205" spans="1:7" x14ac:dyDescent="0.2">
      <c r="A205" s="2"/>
      <c r="B205"/>
      <c r="C205"/>
      <c r="D205" s="3"/>
      <c r="E205" s="4"/>
      <c r="F205" s="4"/>
      <c r="G205" s="4"/>
    </row>
    <row r="206" spans="1:7" x14ac:dyDescent="0.2">
      <c r="A206" s="2"/>
      <c r="B206"/>
      <c r="C206"/>
      <c r="D206" s="3"/>
      <c r="E206" s="4"/>
      <c r="F206" s="4"/>
      <c r="G206" s="4"/>
    </row>
    <row r="207" spans="1:7" x14ac:dyDescent="0.2">
      <c r="A207" s="2"/>
      <c r="B207"/>
      <c r="C207"/>
      <c r="D207" s="3"/>
      <c r="E207" s="4"/>
      <c r="F207" s="4"/>
      <c r="G207" s="4"/>
    </row>
    <row r="208" spans="1:7" x14ac:dyDescent="0.2">
      <c r="A208" s="2"/>
      <c r="B208"/>
      <c r="C208"/>
      <c r="D208" s="3"/>
      <c r="E208" s="4"/>
      <c r="F208" s="4"/>
      <c r="G208" s="4"/>
    </row>
    <row r="209" spans="1:7" x14ac:dyDescent="0.2">
      <c r="A209" s="2"/>
      <c r="B209"/>
      <c r="C209"/>
      <c r="D209" s="3"/>
      <c r="E209" s="4"/>
      <c r="F209" s="4"/>
      <c r="G209" s="4"/>
    </row>
    <row r="210" spans="1:7" x14ac:dyDescent="0.2">
      <c r="A210" s="2"/>
      <c r="B210"/>
      <c r="C210"/>
      <c r="D210" s="3"/>
      <c r="E210" s="4"/>
      <c r="F210" s="4"/>
      <c r="G210" s="4"/>
    </row>
    <row r="211" spans="1:7" x14ac:dyDescent="0.2">
      <c r="A211" s="2"/>
      <c r="B211"/>
      <c r="C211"/>
      <c r="D211" s="3"/>
      <c r="E211" s="4"/>
      <c r="F211" s="4"/>
      <c r="G211" s="4"/>
    </row>
    <row r="212" spans="1:7" x14ac:dyDescent="0.2">
      <c r="A212" s="2"/>
      <c r="B212"/>
      <c r="C212"/>
      <c r="D212" s="3"/>
      <c r="E212" s="4"/>
      <c r="F212" s="4"/>
      <c r="G212" s="4"/>
    </row>
    <row r="213" spans="1:7" x14ac:dyDescent="0.2">
      <c r="A213" s="2"/>
      <c r="B213"/>
      <c r="C213"/>
      <c r="D213" s="3"/>
      <c r="E213" s="4"/>
      <c r="F213" s="4"/>
      <c r="G213" s="4"/>
    </row>
    <row r="214" spans="1:7" x14ac:dyDescent="0.2">
      <c r="A214" s="2"/>
      <c r="B214"/>
      <c r="C214"/>
      <c r="D214" s="3"/>
      <c r="E214" s="4"/>
      <c r="F214" s="4"/>
      <c r="G214" s="4"/>
    </row>
    <row r="215" spans="1:7" x14ac:dyDescent="0.2">
      <c r="A215" s="2"/>
      <c r="B215"/>
      <c r="C215"/>
      <c r="D215" s="3"/>
      <c r="E215" s="4"/>
      <c r="F215" s="4"/>
      <c r="G215" s="4"/>
    </row>
    <row r="216" spans="1:7" x14ac:dyDescent="0.2">
      <c r="A216" s="2"/>
    </row>
    <row r="217" spans="1:7" x14ac:dyDescent="0.2">
      <c r="A217" s="2"/>
    </row>
    <row r="218" spans="1:7" x14ac:dyDescent="0.2">
      <c r="A218" s="2"/>
    </row>
    <row r="219" spans="1:7" x14ac:dyDescent="0.2">
      <c r="A219" s="2"/>
    </row>
    <row r="220" spans="1:7" x14ac:dyDescent="0.2">
      <c r="A220" s="2"/>
    </row>
    <row r="221" spans="1:7" x14ac:dyDescent="0.2">
      <c r="A221" s="2"/>
    </row>
    <row r="222" spans="1:7" x14ac:dyDescent="0.2">
      <c r="A222" s="2"/>
    </row>
    <row r="223" spans="1:7" x14ac:dyDescent="0.2">
      <c r="A223" s="2"/>
    </row>
    <row r="224" spans="1:7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dataValidations count="2">
    <dataValidation type="whole" allowBlank="1" showInputMessage="1" showErrorMessage="1" sqref="T2:W2 R2" xr:uid="{0DF9609A-7EED-4290-B2C5-7C54993FAEED}">
      <formula1>-10</formula1>
      <formula2>10</formula2>
    </dataValidation>
    <dataValidation type="decimal" allowBlank="1" showInputMessage="1" showErrorMessage="1" sqref="AJ2:AM2 AH2" xr:uid="{8423F1F3-456C-466B-A5A6-72F4203B10EE}">
      <formula1>0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33203125" customWidth="1"/>
    <col min="2" max="6" width="12" bestFit="1" customWidth="1"/>
  </cols>
  <sheetData>
    <row r="1" spans="1:7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2">
      <c r="A2" s="2">
        <v>43101</v>
      </c>
      <c r="B2">
        <v>4561.32</v>
      </c>
      <c r="C2">
        <v>1299.29</v>
      </c>
      <c r="D2">
        <v>3268.55</v>
      </c>
      <c r="E2">
        <v>494.41</v>
      </c>
      <c r="F2">
        <v>171.56</v>
      </c>
      <c r="G2">
        <v>85.45</v>
      </c>
    </row>
    <row r="3" spans="1:7" x14ac:dyDescent="0.2">
      <c r="A3" s="2">
        <v>43108</v>
      </c>
      <c r="B3">
        <v>5487.83</v>
      </c>
      <c r="C3">
        <v>1299.29</v>
      </c>
      <c r="D3">
        <v>2723.88</v>
      </c>
      <c r="E3">
        <v>582.66</v>
      </c>
      <c r="F3">
        <v>160.86000000000001</v>
      </c>
      <c r="G3">
        <v>87.24</v>
      </c>
    </row>
    <row r="4" spans="1:7" x14ac:dyDescent="0.2">
      <c r="A4" s="2">
        <v>43115</v>
      </c>
      <c r="B4">
        <v>5559.1</v>
      </c>
      <c r="C4">
        <v>1299.29</v>
      </c>
      <c r="D4">
        <v>3318.27</v>
      </c>
      <c r="E4">
        <v>567.75</v>
      </c>
      <c r="F4">
        <v>149.66</v>
      </c>
      <c r="G4">
        <v>95.36</v>
      </c>
    </row>
    <row r="5" spans="1:7" x14ac:dyDescent="0.2">
      <c r="A5" s="2">
        <v>43122</v>
      </c>
      <c r="B5">
        <v>5630.37</v>
      </c>
      <c r="C5">
        <v>1299.29</v>
      </c>
      <c r="D5">
        <v>2568.2800000000002</v>
      </c>
      <c r="E5">
        <v>708.06</v>
      </c>
      <c r="F5">
        <v>210.69</v>
      </c>
      <c r="G5">
        <v>94.79</v>
      </c>
    </row>
    <row r="6" spans="1:7" x14ac:dyDescent="0.2">
      <c r="A6" s="2">
        <v>43129</v>
      </c>
      <c r="B6">
        <v>5689.98</v>
      </c>
      <c r="C6">
        <v>1426.13</v>
      </c>
      <c r="D6">
        <v>4450.01</v>
      </c>
      <c r="E6">
        <v>691.73</v>
      </c>
      <c r="F6">
        <v>276.42</v>
      </c>
      <c r="G6">
        <v>117.41</v>
      </c>
    </row>
    <row r="7" spans="1:7" x14ac:dyDescent="0.2">
      <c r="A7" s="2">
        <v>43136</v>
      </c>
      <c r="B7">
        <v>5770.12</v>
      </c>
      <c r="C7">
        <v>1426.13</v>
      </c>
      <c r="D7">
        <v>2968.63</v>
      </c>
      <c r="E7">
        <v>710.96</v>
      </c>
      <c r="F7">
        <v>238.96</v>
      </c>
      <c r="G7">
        <v>104.18</v>
      </c>
    </row>
    <row r="8" spans="1:7" x14ac:dyDescent="0.2">
      <c r="A8" s="2">
        <v>43143</v>
      </c>
      <c r="B8">
        <v>3926.89</v>
      </c>
      <c r="C8">
        <v>1426.13</v>
      </c>
      <c r="D8">
        <v>4592.8999999999996</v>
      </c>
      <c r="E8">
        <v>662.78</v>
      </c>
      <c r="F8">
        <v>237.4</v>
      </c>
      <c r="G8">
        <v>116.68</v>
      </c>
    </row>
    <row r="9" spans="1:7" x14ac:dyDescent="0.2">
      <c r="A9" s="2">
        <v>43150</v>
      </c>
      <c r="B9">
        <v>4568.01</v>
      </c>
      <c r="C9">
        <v>1426.13</v>
      </c>
      <c r="D9">
        <v>3609.95</v>
      </c>
      <c r="E9">
        <v>635.45000000000005</v>
      </c>
      <c r="F9">
        <v>256.36</v>
      </c>
      <c r="G9">
        <v>110.91</v>
      </c>
    </row>
    <row r="10" spans="1:7" x14ac:dyDescent="0.2">
      <c r="A10" s="2">
        <v>43157</v>
      </c>
      <c r="B10">
        <v>3088.22</v>
      </c>
      <c r="C10">
        <v>699.91</v>
      </c>
      <c r="D10">
        <v>4343.49</v>
      </c>
      <c r="E10">
        <v>784.88</v>
      </c>
      <c r="F10">
        <v>232.58</v>
      </c>
      <c r="G10">
        <v>86.34</v>
      </c>
    </row>
    <row r="11" spans="1:7" x14ac:dyDescent="0.2">
      <c r="A11" s="2">
        <v>43164</v>
      </c>
      <c r="B11">
        <v>4599.4799999999996</v>
      </c>
      <c r="C11">
        <v>699.91</v>
      </c>
      <c r="D11">
        <v>4575.3900000000003</v>
      </c>
      <c r="E11">
        <v>625</v>
      </c>
      <c r="F11">
        <v>208.51</v>
      </c>
      <c r="G11">
        <v>82.66</v>
      </c>
    </row>
    <row r="12" spans="1:7" x14ac:dyDescent="0.2">
      <c r="A12" s="2">
        <v>43171</v>
      </c>
      <c r="B12">
        <v>3679.58</v>
      </c>
      <c r="C12">
        <v>699.91</v>
      </c>
      <c r="D12">
        <v>4571.08</v>
      </c>
      <c r="E12">
        <v>694.56</v>
      </c>
      <c r="F12">
        <v>205.21</v>
      </c>
      <c r="G12">
        <v>112.62</v>
      </c>
    </row>
    <row r="13" spans="1:7" x14ac:dyDescent="0.2">
      <c r="A13" s="2">
        <v>43178</v>
      </c>
      <c r="B13">
        <v>4139.53</v>
      </c>
      <c r="C13">
        <v>699.91</v>
      </c>
      <c r="D13">
        <v>4857.0600000000004</v>
      </c>
      <c r="E13">
        <v>626.48</v>
      </c>
      <c r="F13">
        <v>143.56</v>
      </c>
      <c r="G13">
        <v>131.68</v>
      </c>
    </row>
    <row r="14" spans="1:7" x14ac:dyDescent="0.2">
      <c r="A14" s="2">
        <v>43185</v>
      </c>
      <c r="B14">
        <v>6695.8</v>
      </c>
      <c r="C14">
        <v>0</v>
      </c>
      <c r="D14">
        <v>2756.95</v>
      </c>
      <c r="E14">
        <v>886.36</v>
      </c>
      <c r="F14">
        <v>424.26</v>
      </c>
      <c r="G14">
        <v>236.28</v>
      </c>
    </row>
    <row r="15" spans="1:7" x14ac:dyDescent="0.2">
      <c r="A15" s="2">
        <v>43192</v>
      </c>
      <c r="B15">
        <v>6809.29</v>
      </c>
      <c r="C15">
        <v>0</v>
      </c>
      <c r="D15">
        <v>2586.2399999999998</v>
      </c>
      <c r="E15">
        <v>739.5</v>
      </c>
      <c r="F15">
        <v>529.03</v>
      </c>
      <c r="G15">
        <v>185.89</v>
      </c>
    </row>
    <row r="16" spans="1:7" x14ac:dyDescent="0.2">
      <c r="A16" s="2">
        <v>43199</v>
      </c>
      <c r="B16">
        <v>6809.29</v>
      </c>
      <c r="C16">
        <v>0</v>
      </c>
      <c r="D16">
        <v>2548.4299999999998</v>
      </c>
      <c r="E16">
        <v>816.86</v>
      </c>
      <c r="F16">
        <v>548.71</v>
      </c>
      <c r="G16">
        <v>190.09</v>
      </c>
    </row>
    <row r="17" spans="1:7" x14ac:dyDescent="0.2">
      <c r="A17" s="2">
        <v>43206</v>
      </c>
      <c r="B17">
        <v>5220.46</v>
      </c>
      <c r="C17">
        <v>0</v>
      </c>
      <c r="D17">
        <v>3823.82</v>
      </c>
      <c r="E17">
        <v>802.34</v>
      </c>
      <c r="F17">
        <v>613.22</v>
      </c>
      <c r="G17">
        <v>209.39</v>
      </c>
    </row>
    <row r="18" spans="1:7" x14ac:dyDescent="0.2">
      <c r="A18" s="2">
        <v>43213</v>
      </c>
      <c r="B18">
        <v>5220.46</v>
      </c>
      <c r="C18">
        <v>0</v>
      </c>
      <c r="D18">
        <v>3330.08</v>
      </c>
      <c r="E18">
        <v>904.1</v>
      </c>
      <c r="F18">
        <v>647.72</v>
      </c>
      <c r="G18">
        <v>219.03</v>
      </c>
    </row>
    <row r="19" spans="1:7" x14ac:dyDescent="0.2">
      <c r="A19" s="2">
        <v>43220</v>
      </c>
      <c r="B19">
        <v>5624.17</v>
      </c>
      <c r="C19">
        <v>0</v>
      </c>
      <c r="D19">
        <v>4708.5200000000004</v>
      </c>
      <c r="E19">
        <v>1033.23</v>
      </c>
      <c r="F19">
        <v>708.86</v>
      </c>
      <c r="G19">
        <v>232.18</v>
      </c>
    </row>
    <row r="20" spans="1:7" x14ac:dyDescent="0.2">
      <c r="A20" s="2">
        <v>43227</v>
      </c>
      <c r="B20">
        <v>4401.5200000000004</v>
      </c>
      <c r="C20">
        <v>0</v>
      </c>
      <c r="D20">
        <v>3394.69</v>
      </c>
      <c r="E20">
        <v>968.94</v>
      </c>
      <c r="F20">
        <v>781.26</v>
      </c>
      <c r="G20">
        <v>230.1</v>
      </c>
    </row>
    <row r="21" spans="1:7" x14ac:dyDescent="0.2">
      <c r="A21" s="2">
        <v>43234</v>
      </c>
      <c r="B21">
        <v>4401.5200000000004</v>
      </c>
      <c r="C21">
        <v>0</v>
      </c>
      <c r="D21">
        <v>4166.8500000000004</v>
      </c>
      <c r="E21">
        <v>900</v>
      </c>
      <c r="F21">
        <v>869.7</v>
      </c>
      <c r="G21">
        <v>226.43</v>
      </c>
    </row>
    <row r="22" spans="1:7" x14ac:dyDescent="0.2">
      <c r="A22" s="2">
        <v>43241</v>
      </c>
      <c r="B22">
        <v>4401.5200000000004</v>
      </c>
      <c r="C22">
        <v>0</v>
      </c>
      <c r="D22">
        <v>3269.25</v>
      </c>
      <c r="E22">
        <v>1100.82</v>
      </c>
      <c r="F22">
        <v>1412.54</v>
      </c>
      <c r="G22">
        <v>285.49</v>
      </c>
    </row>
    <row r="23" spans="1:7" x14ac:dyDescent="0.2">
      <c r="A23" s="2">
        <v>43248</v>
      </c>
      <c r="B23">
        <v>3817.63</v>
      </c>
      <c r="C23">
        <v>0</v>
      </c>
      <c r="D23">
        <v>4828</v>
      </c>
      <c r="E23">
        <v>861.08</v>
      </c>
      <c r="F23">
        <v>587.34</v>
      </c>
      <c r="G23">
        <v>143.37</v>
      </c>
    </row>
    <row r="24" spans="1:7" x14ac:dyDescent="0.2">
      <c r="A24" s="2">
        <v>43255</v>
      </c>
      <c r="B24">
        <v>3817.63</v>
      </c>
      <c r="C24">
        <v>0</v>
      </c>
      <c r="D24">
        <v>4019.28</v>
      </c>
      <c r="E24">
        <v>1249.53</v>
      </c>
      <c r="F24">
        <v>673.65</v>
      </c>
      <c r="G24">
        <v>300.32</v>
      </c>
    </row>
    <row r="25" spans="1:7" x14ac:dyDescent="0.2">
      <c r="A25" s="2">
        <v>43262</v>
      </c>
      <c r="B25">
        <v>3817.63</v>
      </c>
      <c r="C25">
        <v>0</v>
      </c>
      <c r="D25">
        <v>3671.58</v>
      </c>
      <c r="E25">
        <v>1243.77</v>
      </c>
      <c r="F25">
        <v>1254.19</v>
      </c>
      <c r="G25">
        <v>167.66</v>
      </c>
    </row>
    <row r="26" spans="1:7" x14ac:dyDescent="0.2">
      <c r="A26" s="2">
        <v>43269</v>
      </c>
      <c r="B26">
        <v>4029.72</v>
      </c>
      <c r="C26">
        <v>0</v>
      </c>
      <c r="D26">
        <v>4479.45</v>
      </c>
      <c r="E26">
        <v>993.38</v>
      </c>
      <c r="F26">
        <v>449.93</v>
      </c>
      <c r="G26">
        <v>175.82</v>
      </c>
    </row>
    <row r="27" spans="1:7" x14ac:dyDescent="0.2">
      <c r="A27" s="2">
        <v>43276</v>
      </c>
      <c r="B27">
        <v>4078.82</v>
      </c>
      <c r="C27">
        <v>503.54</v>
      </c>
      <c r="D27">
        <v>3066.84</v>
      </c>
      <c r="E27">
        <v>1054.55</v>
      </c>
      <c r="F27">
        <v>686.02</v>
      </c>
      <c r="G27">
        <v>153.18</v>
      </c>
    </row>
    <row r="28" spans="1:7" x14ac:dyDescent="0.2">
      <c r="A28" s="2">
        <v>43283</v>
      </c>
      <c r="B28">
        <v>4871.93</v>
      </c>
      <c r="C28">
        <v>503.54</v>
      </c>
      <c r="D28">
        <v>4399.6899999999996</v>
      </c>
      <c r="E28">
        <v>879.31</v>
      </c>
      <c r="F28">
        <v>306.72000000000003</v>
      </c>
      <c r="G28">
        <v>161.79</v>
      </c>
    </row>
    <row r="29" spans="1:7" x14ac:dyDescent="0.2">
      <c r="A29" s="2">
        <v>43290</v>
      </c>
      <c r="B29">
        <v>6458.14</v>
      </c>
      <c r="C29">
        <v>503.54</v>
      </c>
      <c r="D29">
        <v>3235.58</v>
      </c>
      <c r="E29">
        <v>1102.1099999999999</v>
      </c>
      <c r="F29">
        <v>321.8</v>
      </c>
      <c r="G29">
        <v>161.79</v>
      </c>
    </row>
    <row r="30" spans="1:7" x14ac:dyDescent="0.2">
      <c r="A30" s="2">
        <v>43297</v>
      </c>
      <c r="B30">
        <v>7591.14</v>
      </c>
      <c r="C30">
        <v>503.54</v>
      </c>
      <c r="D30">
        <v>2881.16</v>
      </c>
      <c r="E30">
        <v>972.24</v>
      </c>
      <c r="F30">
        <v>163.87</v>
      </c>
      <c r="G30">
        <v>199.41</v>
      </c>
    </row>
    <row r="31" spans="1:7" x14ac:dyDescent="0.2">
      <c r="A31" s="2">
        <v>43304</v>
      </c>
      <c r="B31">
        <v>5098.53</v>
      </c>
      <c r="C31">
        <v>503.54</v>
      </c>
      <c r="D31">
        <v>3330.97</v>
      </c>
      <c r="E31">
        <v>892.01</v>
      </c>
      <c r="F31">
        <v>166.88</v>
      </c>
      <c r="G31">
        <v>234.08</v>
      </c>
    </row>
    <row r="32" spans="1:7" x14ac:dyDescent="0.2">
      <c r="A32" s="2">
        <v>43311</v>
      </c>
      <c r="B32">
        <v>6578.17</v>
      </c>
      <c r="C32">
        <v>792.04</v>
      </c>
      <c r="D32">
        <v>5360.87</v>
      </c>
      <c r="E32">
        <v>996.76</v>
      </c>
      <c r="F32">
        <v>951.52</v>
      </c>
      <c r="G32">
        <v>150.22999999999999</v>
      </c>
    </row>
    <row r="33" spans="1:7" x14ac:dyDescent="0.2">
      <c r="A33" s="2">
        <v>43318</v>
      </c>
      <c r="B33">
        <v>3772.77</v>
      </c>
      <c r="C33">
        <v>792.04</v>
      </c>
      <c r="D33">
        <v>4875.07</v>
      </c>
      <c r="E33">
        <v>837.24</v>
      </c>
      <c r="F33">
        <v>273.86</v>
      </c>
      <c r="G33">
        <v>121.89</v>
      </c>
    </row>
    <row r="34" spans="1:7" x14ac:dyDescent="0.2">
      <c r="A34" s="2">
        <v>43325</v>
      </c>
      <c r="B34">
        <v>4062.99</v>
      </c>
      <c r="C34">
        <v>792.04</v>
      </c>
      <c r="D34">
        <v>4241.88</v>
      </c>
      <c r="E34">
        <v>1012.3</v>
      </c>
      <c r="F34">
        <v>401.01</v>
      </c>
      <c r="G34">
        <v>115.41</v>
      </c>
    </row>
    <row r="35" spans="1:7" x14ac:dyDescent="0.2">
      <c r="A35" s="2">
        <v>43332</v>
      </c>
      <c r="B35">
        <v>4546.68</v>
      </c>
      <c r="C35">
        <v>792.04</v>
      </c>
      <c r="D35">
        <v>4827.76</v>
      </c>
      <c r="E35">
        <v>1115.99</v>
      </c>
      <c r="F35">
        <v>0</v>
      </c>
      <c r="G35">
        <v>115.41</v>
      </c>
    </row>
    <row r="36" spans="1:7" x14ac:dyDescent="0.2">
      <c r="A36" s="2">
        <v>43339</v>
      </c>
      <c r="B36">
        <v>4164.71</v>
      </c>
      <c r="C36">
        <v>5484.89</v>
      </c>
      <c r="D36">
        <v>4808.83</v>
      </c>
      <c r="E36">
        <v>871.15</v>
      </c>
      <c r="F36">
        <v>262.11</v>
      </c>
      <c r="G36">
        <v>122.91</v>
      </c>
    </row>
    <row r="37" spans="1:7" x14ac:dyDescent="0.2">
      <c r="A37" s="2">
        <v>43346</v>
      </c>
      <c r="B37">
        <v>4997.6499999999996</v>
      </c>
      <c r="C37">
        <v>5484.89</v>
      </c>
      <c r="D37">
        <v>5128.37</v>
      </c>
      <c r="E37">
        <v>966.64</v>
      </c>
      <c r="F37">
        <v>409.55</v>
      </c>
      <c r="G37">
        <v>129.11000000000001</v>
      </c>
    </row>
    <row r="38" spans="1:7" x14ac:dyDescent="0.2">
      <c r="A38" s="2">
        <v>43353</v>
      </c>
      <c r="B38">
        <v>6663.54</v>
      </c>
      <c r="C38">
        <v>5484.89</v>
      </c>
      <c r="D38">
        <v>5239.1499999999996</v>
      </c>
      <c r="E38">
        <v>855.17</v>
      </c>
      <c r="F38">
        <v>477.87</v>
      </c>
      <c r="G38">
        <v>135.4</v>
      </c>
    </row>
    <row r="39" spans="1:7" x14ac:dyDescent="0.2">
      <c r="A39" s="2">
        <v>43360</v>
      </c>
      <c r="B39">
        <v>6663.54</v>
      </c>
      <c r="C39">
        <v>5484.89</v>
      </c>
      <c r="D39">
        <v>5188</v>
      </c>
      <c r="E39">
        <v>853.74</v>
      </c>
      <c r="F39">
        <v>378.52</v>
      </c>
      <c r="G39">
        <v>125.13</v>
      </c>
    </row>
    <row r="40" spans="1:7" x14ac:dyDescent="0.2">
      <c r="A40" s="2">
        <v>43367</v>
      </c>
      <c r="B40">
        <v>9630.5499999999993</v>
      </c>
      <c r="C40">
        <v>0</v>
      </c>
      <c r="D40">
        <v>2997.05</v>
      </c>
      <c r="E40">
        <v>949.5</v>
      </c>
      <c r="F40">
        <v>476.94</v>
      </c>
      <c r="G40">
        <v>161.79</v>
      </c>
    </row>
    <row r="41" spans="1:7" x14ac:dyDescent="0.2">
      <c r="A41" s="2">
        <v>43374</v>
      </c>
      <c r="B41">
        <v>9064.0499999999993</v>
      </c>
      <c r="C41">
        <v>0</v>
      </c>
      <c r="D41">
        <v>3297.2</v>
      </c>
      <c r="E41">
        <v>1104.9100000000001</v>
      </c>
      <c r="F41">
        <v>0</v>
      </c>
      <c r="G41">
        <v>161.79</v>
      </c>
    </row>
    <row r="42" spans="1:7" x14ac:dyDescent="0.2">
      <c r="A42" s="2">
        <v>43381</v>
      </c>
      <c r="B42">
        <v>6458.14</v>
      </c>
      <c r="C42">
        <v>0</v>
      </c>
      <c r="D42">
        <v>2561.7800000000002</v>
      </c>
      <c r="E42">
        <v>1033.75</v>
      </c>
      <c r="F42">
        <v>499.17</v>
      </c>
      <c r="G42">
        <v>160.43</v>
      </c>
    </row>
    <row r="43" spans="1:7" x14ac:dyDescent="0.2">
      <c r="A43" s="2">
        <v>43388</v>
      </c>
      <c r="B43">
        <v>4758.63</v>
      </c>
      <c r="C43">
        <v>0</v>
      </c>
      <c r="D43">
        <v>3546.15</v>
      </c>
      <c r="E43">
        <v>1053.82</v>
      </c>
      <c r="F43">
        <v>0</v>
      </c>
      <c r="G43">
        <v>158.05000000000001</v>
      </c>
    </row>
    <row r="44" spans="1:7" x14ac:dyDescent="0.2">
      <c r="A44" s="2">
        <v>43395</v>
      </c>
      <c r="B44">
        <v>3512.32</v>
      </c>
      <c r="C44">
        <v>0</v>
      </c>
      <c r="D44">
        <v>4063.58</v>
      </c>
      <c r="E44">
        <v>1062.95</v>
      </c>
      <c r="F44">
        <v>521.33000000000004</v>
      </c>
      <c r="G44">
        <v>154.66</v>
      </c>
    </row>
    <row r="45" spans="1:7" x14ac:dyDescent="0.2">
      <c r="A45" s="2">
        <v>43402</v>
      </c>
      <c r="B45">
        <v>3869.51</v>
      </c>
      <c r="C45">
        <v>1741.28</v>
      </c>
      <c r="D45">
        <v>4289.49</v>
      </c>
      <c r="E45">
        <v>1106.48</v>
      </c>
      <c r="F45">
        <v>386.54</v>
      </c>
      <c r="G45">
        <v>236.81</v>
      </c>
    </row>
    <row r="46" spans="1:7" x14ac:dyDescent="0.2">
      <c r="A46" s="2">
        <v>43409</v>
      </c>
      <c r="B46">
        <v>5127.1000000000004</v>
      </c>
      <c r="C46">
        <v>1741.28</v>
      </c>
      <c r="D46">
        <v>5232.76</v>
      </c>
      <c r="E46">
        <v>977.66</v>
      </c>
      <c r="F46">
        <v>1061.57</v>
      </c>
      <c r="G46">
        <v>247.26</v>
      </c>
    </row>
    <row r="47" spans="1:7" x14ac:dyDescent="0.2">
      <c r="A47" s="2">
        <v>43416</v>
      </c>
      <c r="B47">
        <v>5127.1000000000004</v>
      </c>
      <c r="C47">
        <v>1741.28</v>
      </c>
      <c r="D47">
        <v>5030.63</v>
      </c>
      <c r="E47">
        <v>1108.02</v>
      </c>
      <c r="F47">
        <v>879.17</v>
      </c>
      <c r="G47">
        <v>327.36</v>
      </c>
    </row>
    <row r="48" spans="1:7" x14ac:dyDescent="0.2">
      <c r="A48" s="2">
        <v>43423</v>
      </c>
      <c r="B48">
        <v>5610.79</v>
      </c>
      <c r="C48">
        <v>1741.28</v>
      </c>
      <c r="D48">
        <v>5437.07</v>
      </c>
      <c r="E48">
        <v>1009.56</v>
      </c>
      <c r="F48">
        <v>553.66999999999996</v>
      </c>
      <c r="G48">
        <v>589.71</v>
      </c>
    </row>
    <row r="49" spans="1:7" x14ac:dyDescent="0.2">
      <c r="A49" s="2">
        <v>43430</v>
      </c>
      <c r="B49">
        <v>4812.5600000000004</v>
      </c>
      <c r="C49">
        <v>1850.98</v>
      </c>
      <c r="D49">
        <v>4525.92</v>
      </c>
      <c r="E49">
        <v>893.55</v>
      </c>
      <c r="F49">
        <v>160.16</v>
      </c>
      <c r="G49">
        <v>366.49</v>
      </c>
    </row>
    <row r="50" spans="1:7" x14ac:dyDescent="0.2">
      <c r="A50" s="2">
        <v>43437</v>
      </c>
      <c r="B50">
        <v>6756.09</v>
      </c>
      <c r="C50">
        <v>1850.98</v>
      </c>
      <c r="D50">
        <v>4040.62</v>
      </c>
      <c r="E50">
        <v>812.48</v>
      </c>
      <c r="F50">
        <v>328.69</v>
      </c>
      <c r="G50">
        <v>276.54000000000002</v>
      </c>
    </row>
    <row r="51" spans="1:7" x14ac:dyDescent="0.2">
      <c r="A51" s="2">
        <v>43444</v>
      </c>
      <c r="B51">
        <v>6293.34</v>
      </c>
      <c r="C51">
        <v>1850.98</v>
      </c>
      <c r="D51">
        <v>4023.94</v>
      </c>
      <c r="E51">
        <v>791.29</v>
      </c>
      <c r="F51">
        <v>1398.9</v>
      </c>
      <c r="G51">
        <v>286.52999999999997</v>
      </c>
    </row>
    <row r="52" spans="1:7" x14ac:dyDescent="0.2">
      <c r="A52" s="2">
        <v>43451</v>
      </c>
      <c r="B52">
        <v>5460.4</v>
      </c>
      <c r="C52">
        <v>1850.98</v>
      </c>
      <c r="D52">
        <v>5860.96</v>
      </c>
      <c r="E52">
        <v>844.39</v>
      </c>
      <c r="F52">
        <v>1958.22</v>
      </c>
      <c r="G52">
        <v>329.85</v>
      </c>
    </row>
    <row r="53" spans="1:7" x14ac:dyDescent="0.2">
      <c r="A53" s="2">
        <v>43458</v>
      </c>
      <c r="B53">
        <v>6756.09</v>
      </c>
      <c r="C53">
        <v>1850.98</v>
      </c>
      <c r="D53">
        <v>4644.3100000000004</v>
      </c>
      <c r="E53">
        <v>925.83</v>
      </c>
      <c r="F53">
        <v>754.45</v>
      </c>
      <c r="G53">
        <v>122.44</v>
      </c>
    </row>
    <row r="55" spans="1:7" x14ac:dyDescent="0.2">
      <c r="A55" t="s">
        <v>9</v>
      </c>
      <c r="B55">
        <f>SUM(B2:B53)</f>
        <v>274552.35000000015</v>
      </c>
      <c r="C55">
        <f t="shared" ref="C55:E55" si="0">SUM(C2:C53)</f>
        <v>57546.760000000017</v>
      </c>
      <c r="D55">
        <f t="shared" si="0"/>
        <v>209566.25999999998</v>
      </c>
      <c r="E55">
        <f t="shared" si="0"/>
        <v>46368.030000000013</v>
      </c>
      <c r="F55">
        <f t="shared" ref="F55:G55" si="1">SUM(F2:F53)</f>
        <v>25770.719999999998</v>
      </c>
      <c r="G55">
        <f t="shared" si="1"/>
        <v>9532.8200000000015</v>
      </c>
    </row>
    <row r="56" spans="1:7" x14ac:dyDescent="0.2">
      <c r="A56" t="s">
        <v>10</v>
      </c>
      <c r="B56">
        <f>SUM('2018 activity'!B8:B59)</f>
        <v>2865</v>
      </c>
      <c r="C56">
        <f>SUM('2018 activity'!C8:C59)</f>
        <v>594</v>
      </c>
      <c r="D56">
        <f>SUM('2018 activity'!D8:D59)</f>
        <v>18209486</v>
      </c>
      <c r="E56">
        <f>SUM('2018 activity'!E8:E59)</f>
        <v>1995527394</v>
      </c>
      <c r="F56">
        <f>SUM('2018 activity'!F8:F59)</f>
        <v>1076422500.5999999</v>
      </c>
      <c r="G56">
        <f>SUM('2018 activity'!G8:G59)</f>
        <v>96765</v>
      </c>
    </row>
    <row r="57" spans="1:7" x14ac:dyDescent="0.2">
      <c r="A57" t="s">
        <v>11</v>
      </c>
      <c r="B57">
        <f>B55/B56</f>
        <v>95.829790575916277</v>
      </c>
      <c r="C57">
        <f t="shared" ref="C57:E57" si="2">C55/C56</f>
        <v>96.88006734006737</v>
      </c>
      <c r="D57">
        <f t="shared" si="2"/>
        <v>1.1508631270536685E-2</v>
      </c>
      <c r="E57">
        <f t="shared" si="2"/>
        <v>2.3235977686608501E-5</v>
      </c>
      <c r="F57">
        <f t="shared" ref="F57:G57" si="3">F55/F56</f>
        <v>2.3941082600591636E-5</v>
      </c>
      <c r="G57">
        <f t="shared" si="3"/>
        <v>9.8515165607399383E-2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A11" sqref="A11:E15"/>
    </sheetView>
  </sheetViews>
  <sheetFormatPr baseColWidth="10" defaultColWidth="8.83203125" defaultRowHeight="15" x14ac:dyDescent="0.2"/>
  <cols>
    <col min="1" max="1" width="18.83203125" bestFit="1" customWidth="1"/>
    <col min="5" max="5" width="12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>
        <v>1</v>
      </c>
      <c r="C2">
        <v>0</v>
      </c>
      <c r="D2">
        <v>0.6</v>
      </c>
      <c r="E2" s="5">
        <v>286.15199010390575</v>
      </c>
    </row>
    <row r="3" spans="1:5" x14ac:dyDescent="0.2">
      <c r="A3" t="s">
        <v>2</v>
      </c>
      <c r="B3">
        <v>0.9</v>
      </c>
      <c r="C3">
        <v>2</v>
      </c>
      <c r="D3">
        <v>1</v>
      </c>
      <c r="E3" s="5">
        <v>398.68265187855889</v>
      </c>
    </row>
    <row r="4" spans="1:5" x14ac:dyDescent="0.2">
      <c r="A4" t="s">
        <v>3</v>
      </c>
      <c r="B4">
        <v>0.7</v>
      </c>
      <c r="C4">
        <v>0</v>
      </c>
      <c r="D4">
        <v>1</v>
      </c>
      <c r="E4" s="5">
        <v>5.9736867401337018E-2</v>
      </c>
    </row>
    <row r="5" spans="1:5" x14ac:dyDescent="0.2">
      <c r="A5" t="s">
        <v>4</v>
      </c>
      <c r="B5">
        <v>0.8</v>
      </c>
      <c r="C5">
        <v>0</v>
      </c>
      <c r="D5">
        <v>0.85</v>
      </c>
      <c r="E5" s="5">
        <v>4.3875766746226158E-4</v>
      </c>
    </row>
    <row r="6" spans="1:5" x14ac:dyDescent="0.2">
      <c r="A6" t="s">
        <v>12</v>
      </c>
      <c r="B6">
        <v>0.8</v>
      </c>
      <c r="C6">
        <v>0</v>
      </c>
      <c r="D6">
        <v>0.85</v>
      </c>
      <c r="E6" s="5">
        <v>5.8488723515865153E-4</v>
      </c>
    </row>
    <row r="7" spans="1:5" x14ac:dyDescent="0.2">
      <c r="A7" t="s">
        <v>13</v>
      </c>
      <c r="B7">
        <v>0.8</v>
      </c>
      <c r="C7">
        <v>0</v>
      </c>
      <c r="D7">
        <v>0.85</v>
      </c>
      <c r="E7" s="5">
        <v>5.5118970004006211</v>
      </c>
    </row>
    <row r="11" spans="1:5" x14ac:dyDescent="0.2">
      <c r="A11" t="s">
        <v>19</v>
      </c>
      <c r="E11" s="5">
        <v>109.24997500964849</v>
      </c>
    </row>
    <row r="12" spans="1:5" x14ac:dyDescent="0.2">
      <c r="A12" t="s">
        <v>20</v>
      </c>
      <c r="E12" s="5">
        <v>17850.183077437447</v>
      </c>
    </row>
    <row r="13" spans="1:5" x14ac:dyDescent="0.2">
      <c r="A13" t="s">
        <v>22</v>
      </c>
      <c r="E13" s="5">
        <v>152236.26381312497</v>
      </c>
    </row>
    <row r="14" spans="1:5" ht="16" thickBot="1" x14ac:dyDescent="0.25">
      <c r="A14" t="s">
        <v>21</v>
      </c>
      <c r="E14" s="8">
        <v>101332.94991164246</v>
      </c>
    </row>
    <row r="15" spans="1:5" x14ac:dyDescent="0.2">
      <c r="A15" t="s">
        <v>23</v>
      </c>
      <c r="E15">
        <v>147188.99862487518</v>
      </c>
    </row>
  </sheetData>
  <dataValidations count="2">
    <dataValidation type="decimal" allowBlank="1" showInputMessage="1" showErrorMessage="1" sqref="B4:B7 B2" xr:uid="{00000000-0002-0000-0200-000000000000}">
      <formula1>0</formula1>
      <formula2>1</formula2>
    </dataValidation>
    <dataValidation type="whole" allowBlank="1" showInputMessage="1" showErrorMessage="1" sqref="C4:C7 C2" xr:uid="{00000000-0002-0000-0200-000001000000}">
      <formula1>-10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5A93-BEAE-4CD5-A2DA-35FC413FEA30}">
  <dimension ref="A1:S57"/>
  <sheetViews>
    <sheetView topLeftCell="D1" workbookViewId="0">
      <selection activeCell="S4" sqref="S4"/>
    </sheetView>
  </sheetViews>
  <sheetFormatPr baseColWidth="10" defaultColWidth="8.83203125" defaultRowHeight="15" x14ac:dyDescent="0.2"/>
  <cols>
    <col min="1" max="1" width="10.1640625" bestFit="1" customWidth="1"/>
    <col min="2" max="2" width="10.6640625" bestFit="1" customWidth="1"/>
    <col min="3" max="3" width="11.33203125" customWidth="1"/>
    <col min="4" max="4" width="12" customWidth="1"/>
    <col min="5" max="5" width="10.1640625" customWidth="1"/>
    <col min="6" max="6" width="11" customWidth="1"/>
    <col min="7" max="7" width="10.1640625" style="16" bestFit="1" customWidth="1"/>
    <col min="8" max="9" width="8.83203125" style="22" bestFit="1" customWidth="1"/>
    <col min="10" max="10" width="11.6640625" style="22" customWidth="1"/>
    <col min="11" max="12" width="9.6640625" style="22" bestFit="1" customWidth="1"/>
    <col min="13" max="18" width="8.83203125" style="24" bestFit="1" customWidth="1"/>
    <col min="19" max="19" width="12.33203125" style="21" bestFit="1" customWidth="1"/>
  </cols>
  <sheetData>
    <row r="1" spans="1:19" s="25" customFormat="1" ht="32" x14ac:dyDescent="0.2">
      <c r="B1" s="25" t="s">
        <v>19</v>
      </c>
      <c r="C1" s="25" t="s">
        <v>20</v>
      </c>
      <c r="D1" s="25" t="s">
        <v>22</v>
      </c>
      <c r="E1" s="25" t="s">
        <v>21</v>
      </c>
      <c r="F1" s="25" t="s">
        <v>23</v>
      </c>
      <c r="G1" s="26" t="s">
        <v>27</v>
      </c>
      <c r="H1" s="27" t="s">
        <v>19</v>
      </c>
      <c r="I1" s="27" t="s">
        <v>20</v>
      </c>
      <c r="J1" s="27" t="s">
        <v>22</v>
      </c>
      <c r="K1" s="27" t="s">
        <v>21</v>
      </c>
      <c r="L1" s="27" t="s">
        <v>23</v>
      </c>
      <c r="M1" s="27" t="str">
        <f>'2018 activity'!AK1</f>
        <v>National TV</v>
      </c>
      <c r="N1" s="27" t="str">
        <f>'2018 activity'!AL1</f>
        <v>Magazine</v>
      </c>
      <c r="O1" s="27" t="str">
        <f>'2018 activity'!AM1</f>
        <v xml:space="preserve">Paid Search </v>
      </c>
      <c r="P1" s="27" t="str">
        <f>'2018 activity'!AN1</f>
        <v>Display</v>
      </c>
      <c r="Q1" s="27" t="str">
        <f>'2018 activity'!AO1</f>
        <v>Facebook</v>
      </c>
      <c r="R1" s="27" t="str">
        <f>'2018 activity'!AP1</f>
        <v>Wechat</v>
      </c>
      <c r="S1" s="28" t="s">
        <v>18</v>
      </c>
    </row>
    <row r="2" spans="1:19" x14ac:dyDescent="0.2">
      <c r="A2" t="s">
        <v>8</v>
      </c>
      <c r="B2">
        <v>109.24997500964849</v>
      </c>
      <c r="C2">
        <v>17850.183077437447</v>
      </c>
      <c r="D2">
        <v>152236.26381312497</v>
      </c>
      <c r="E2">
        <v>101332.94991164246</v>
      </c>
      <c r="F2">
        <v>147188.99862487518</v>
      </c>
      <c r="M2" s="22"/>
      <c r="N2" s="22"/>
      <c r="O2" s="22"/>
      <c r="P2" s="22"/>
      <c r="Q2" s="22"/>
      <c r="R2" s="22"/>
      <c r="S2" s="23">
        <f ca="1">SUM(S4:S55)</f>
        <v>10858743.235003771</v>
      </c>
    </row>
    <row r="3" spans="1:19" x14ac:dyDescent="0.2">
      <c r="M3" s="22"/>
      <c r="N3" s="22"/>
      <c r="O3" s="22"/>
      <c r="P3" s="22"/>
      <c r="Q3" s="22"/>
      <c r="R3" s="22"/>
    </row>
    <row r="4" spans="1:19" x14ac:dyDescent="0.2">
      <c r="A4" s="20">
        <v>43101</v>
      </c>
      <c r="B4">
        <v>98.5</v>
      </c>
      <c r="C4">
        <v>0</v>
      </c>
      <c r="D4">
        <v>0</v>
      </c>
      <c r="E4">
        <v>0</v>
      </c>
      <c r="F4">
        <v>1</v>
      </c>
      <c r="G4" s="18">
        <v>43101</v>
      </c>
      <c r="H4" s="22">
        <f>B4*B$2</f>
        <v>10761.122538450376</v>
      </c>
      <c r="I4" s="22">
        <f t="shared" ref="I4:L4" si="0">C4*C$2</f>
        <v>0</v>
      </c>
      <c r="J4" s="22">
        <f t="shared" si="0"/>
        <v>0</v>
      </c>
      <c r="K4" s="22">
        <f t="shared" si="0"/>
        <v>0</v>
      </c>
      <c r="L4" s="22">
        <f t="shared" si="0"/>
        <v>147188.99862487518</v>
      </c>
      <c r="M4" s="22">
        <f ca="1">'2018 activity'!AK8</f>
        <v>2801.3255286737117</v>
      </c>
      <c r="N4" s="22">
        <f ca="1">'2018 activity'!AL8</f>
        <v>0</v>
      </c>
      <c r="O4" s="22">
        <f ca="1">'2018 activity'!AM8</f>
        <v>21683.390279380568</v>
      </c>
      <c r="P4" s="22">
        <f ca="1">'2018 activity'!AN8</f>
        <v>699.65380062527402</v>
      </c>
      <c r="Q4" s="22">
        <f ca="1">'2018 activity'!AO8</f>
        <v>561.35241160901933</v>
      </c>
      <c r="R4" s="22">
        <f ca="1">'2018 activity'!AP8</f>
        <v>2281.5985674838262</v>
      </c>
      <c r="S4" s="21">
        <f ca="1">SUM(H4:R4)</f>
        <v>185977.44175109797</v>
      </c>
    </row>
    <row r="5" spans="1:19" x14ac:dyDescent="0.2">
      <c r="A5" s="20">
        <v>43108</v>
      </c>
      <c r="B5">
        <v>98.5</v>
      </c>
      <c r="C5">
        <v>0</v>
      </c>
      <c r="D5">
        <v>0</v>
      </c>
      <c r="E5">
        <v>0</v>
      </c>
      <c r="F5">
        <v>1</v>
      </c>
      <c r="G5" s="18">
        <v>43108</v>
      </c>
      <c r="H5" s="22">
        <f t="shared" ref="H5:H55" si="1">B5*B$2</f>
        <v>10761.122538450376</v>
      </c>
      <c r="I5" s="22">
        <f t="shared" ref="I5:I55" si="2">C5*C$2</f>
        <v>0</v>
      </c>
      <c r="J5" s="22">
        <f t="shared" ref="J5:J55" si="3">D5*D$2</f>
        <v>0</v>
      </c>
      <c r="K5" s="22">
        <f t="shared" ref="K5:K55" si="4">E5*E$2</f>
        <v>0</v>
      </c>
      <c r="L5" s="22">
        <f t="shared" ref="L5:L55" si="5">F5*F$2</f>
        <v>147188.99862487518</v>
      </c>
      <c r="M5" s="22">
        <f ca="1">'2018 activity'!AK9</f>
        <v>3130.0410245633771</v>
      </c>
      <c r="N5" s="22">
        <f ca="1">'2018 activity'!AL9</f>
        <v>0</v>
      </c>
      <c r="O5" s="22">
        <f ca="1">'2018 activity'!AM9</f>
        <v>27362.92611337467</v>
      </c>
      <c r="P5" s="22">
        <f ca="1">'2018 activity'!AN9</f>
        <v>979.3836094496628</v>
      </c>
      <c r="Q5" s="22">
        <f ca="1">'2018 activity'!AO9</f>
        <v>671.80397352403565</v>
      </c>
      <c r="R5" s="22">
        <f ca="1">'2018 activity'!AP9</f>
        <v>2892.3724791438467</v>
      </c>
      <c r="S5" s="21">
        <f t="shared" ref="S5:S55" ca="1" si="6">SUM(H5:R5)</f>
        <v>192986.64836338116</v>
      </c>
    </row>
    <row r="6" spans="1:19" x14ac:dyDescent="0.2">
      <c r="A6" s="20">
        <v>43115</v>
      </c>
      <c r="B6">
        <v>98.5</v>
      </c>
      <c r="C6">
        <v>0</v>
      </c>
      <c r="D6">
        <v>0</v>
      </c>
      <c r="E6">
        <v>0</v>
      </c>
      <c r="F6">
        <v>1</v>
      </c>
      <c r="G6" s="18">
        <v>43115</v>
      </c>
      <c r="H6" s="22">
        <f t="shared" si="1"/>
        <v>10761.122538450376</v>
      </c>
      <c r="I6" s="22">
        <f t="shared" si="2"/>
        <v>0</v>
      </c>
      <c r="J6" s="22">
        <f t="shared" si="3"/>
        <v>0</v>
      </c>
      <c r="K6" s="22">
        <f t="shared" si="4"/>
        <v>0</v>
      </c>
      <c r="L6" s="22">
        <f t="shared" si="5"/>
        <v>147188.99862487518</v>
      </c>
      <c r="M6" s="22">
        <f ca="1">'2018 activity'!AK10</f>
        <v>3154.3679851338602</v>
      </c>
      <c r="N6" s="22">
        <f ca="1">'2018 activity'!AL10</f>
        <v>7463.3392431666234</v>
      </c>
      <c r="O6" s="22">
        <f ca="1">'2018 activity'!AM10</f>
        <v>29757.500545798204</v>
      </c>
      <c r="P6" s="22">
        <f ca="1">'2018 activity'!AN10</f>
        <v>988.05875408360146</v>
      </c>
      <c r="Q6" s="22">
        <f ca="1">'2018 activity'!AO10</f>
        <v>632.69783862852159</v>
      </c>
      <c r="R6" s="22">
        <f ca="1">'2018 activity'!AP10</f>
        <v>3085.0485152438187</v>
      </c>
      <c r="S6" s="21">
        <f t="shared" ca="1" si="6"/>
        <v>203031.13404538017</v>
      </c>
    </row>
    <row r="7" spans="1:19" x14ac:dyDescent="0.2">
      <c r="A7" s="20">
        <v>43122</v>
      </c>
      <c r="B7">
        <v>98.5</v>
      </c>
      <c r="C7">
        <v>0</v>
      </c>
      <c r="D7">
        <v>0</v>
      </c>
      <c r="E7">
        <v>0</v>
      </c>
      <c r="F7">
        <v>1</v>
      </c>
      <c r="G7" s="18">
        <v>43122</v>
      </c>
      <c r="H7" s="22">
        <f t="shared" si="1"/>
        <v>10761.122538450376</v>
      </c>
      <c r="I7" s="22">
        <f t="shared" si="2"/>
        <v>0</v>
      </c>
      <c r="J7" s="22">
        <f t="shared" si="3"/>
        <v>0</v>
      </c>
      <c r="K7" s="22">
        <f t="shared" si="4"/>
        <v>0</v>
      </c>
      <c r="L7" s="22">
        <f t="shared" si="5"/>
        <v>147188.99862487518</v>
      </c>
      <c r="M7" s="22">
        <f ca="1">'2018 activity'!AK11</f>
        <v>3178.5705073150548</v>
      </c>
      <c r="N7" s="22">
        <f ca="1">'2018 activity'!AL11</f>
        <v>8292.599159074025</v>
      </c>
      <c r="O7" s="22">
        <f ca="1">'2018 activity'!AM11</f>
        <v>26472.018836112569</v>
      </c>
      <c r="P7" s="22">
        <f ca="1">'2018 activity'!AN11</f>
        <v>1146.1667355302757</v>
      </c>
      <c r="Q7" s="22">
        <f ca="1">'2018 activity'!AO11</f>
        <v>793.43862226653835</v>
      </c>
      <c r="R7" s="22">
        <f ca="1">'2018 activity'!AP11</f>
        <v>3117.959729678983</v>
      </c>
      <c r="S7" s="21">
        <f t="shared" ca="1" si="6"/>
        <v>200950.87475330301</v>
      </c>
    </row>
    <row r="8" spans="1:19" x14ac:dyDescent="0.2">
      <c r="A8" s="20">
        <v>43129</v>
      </c>
      <c r="B8">
        <v>96.3</v>
      </c>
      <c r="C8">
        <v>0</v>
      </c>
      <c r="D8">
        <v>0</v>
      </c>
      <c r="E8">
        <v>0</v>
      </c>
      <c r="F8">
        <v>1</v>
      </c>
      <c r="G8" s="18">
        <v>43129</v>
      </c>
      <c r="H8" s="22">
        <f t="shared" si="1"/>
        <v>10520.77259342915</v>
      </c>
      <c r="I8" s="22">
        <f t="shared" si="2"/>
        <v>0</v>
      </c>
      <c r="J8" s="22">
        <f t="shared" si="3"/>
        <v>0</v>
      </c>
      <c r="K8" s="22">
        <f t="shared" si="4"/>
        <v>0</v>
      </c>
      <c r="L8" s="22">
        <f t="shared" si="5"/>
        <v>147188.99862487518</v>
      </c>
      <c r="M8" s="22">
        <f ca="1">'2018 activity'!AK12</f>
        <v>2981.3338005779788</v>
      </c>
      <c r="N8" s="22">
        <f ca="1">'2018 activity'!AL12</f>
        <v>8292.599159074025</v>
      </c>
      <c r="O8" s="22">
        <f ca="1">'2018 activity'!AM12</f>
        <v>31867.0626180572</v>
      </c>
      <c r="P8" s="22">
        <f ca="1">'2018 activity'!AN12</f>
        <v>1110.9657970696744</v>
      </c>
      <c r="Q8" s="22">
        <f ca="1">'2018 activity'!AO12</f>
        <v>957.42598933060162</v>
      </c>
      <c r="R8" s="22">
        <f ca="1">'2018 activity'!AP12</f>
        <v>3328.189685189569</v>
      </c>
      <c r="S8" s="21">
        <f t="shared" ca="1" si="6"/>
        <v>206247.34826760337</v>
      </c>
    </row>
    <row r="9" spans="1:19" x14ac:dyDescent="0.2">
      <c r="A9" s="20">
        <v>43136</v>
      </c>
      <c r="B9">
        <v>96.3</v>
      </c>
      <c r="C9">
        <v>0</v>
      </c>
      <c r="D9">
        <v>0</v>
      </c>
      <c r="E9">
        <v>0</v>
      </c>
      <c r="F9">
        <v>1</v>
      </c>
      <c r="G9" s="18">
        <v>43136</v>
      </c>
      <c r="H9" s="22">
        <f t="shared" si="1"/>
        <v>10520.77259342915</v>
      </c>
      <c r="I9" s="22">
        <f t="shared" si="2"/>
        <v>0</v>
      </c>
      <c r="J9" s="22">
        <f t="shared" si="3"/>
        <v>0</v>
      </c>
      <c r="K9" s="22">
        <f t="shared" si="4"/>
        <v>0</v>
      </c>
      <c r="L9" s="22">
        <f t="shared" si="5"/>
        <v>147188.99862487518</v>
      </c>
      <c r="M9" s="22">
        <f ca="1">'2018 activity'!AK13</f>
        <v>3006.4576632321864</v>
      </c>
      <c r="N9" s="22">
        <f ca="1">'2018 activity'!AL13</f>
        <v>8292.599159074025</v>
      </c>
      <c r="O9" s="22">
        <f ca="1">'2018 activity'!AM13</f>
        <v>26915.507729174788</v>
      </c>
      <c r="P9" s="22">
        <f ca="1">'2018 activity'!AN13</f>
        <v>1112.6110477648326</v>
      </c>
      <c r="Q9" s="22">
        <f ca="1">'2018 activity'!AO13</f>
        <v>895.84806957319233</v>
      </c>
      <c r="R9" s="22">
        <f ca="1">'2018 activity'!AP13</f>
        <v>3120.2724738076331</v>
      </c>
      <c r="S9" s="21">
        <f t="shared" ca="1" si="6"/>
        <v>201053.06736093099</v>
      </c>
    </row>
    <row r="10" spans="1:19" x14ac:dyDescent="0.2">
      <c r="A10" s="20">
        <v>43143</v>
      </c>
      <c r="B10">
        <v>96.3</v>
      </c>
      <c r="C10">
        <v>0</v>
      </c>
      <c r="D10">
        <v>0</v>
      </c>
      <c r="E10">
        <v>0</v>
      </c>
      <c r="F10">
        <v>1</v>
      </c>
      <c r="G10" s="18">
        <v>43143</v>
      </c>
      <c r="H10" s="22">
        <f t="shared" si="1"/>
        <v>10520.77259342915</v>
      </c>
      <c r="I10" s="22">
        <f t="shared" si="2"/>
        <v>0</v>
      </c>
      <c r="J10" s="22">
        <f t="shared" si="3"/>
        <v>0</v>
      </c>
      <c r="K10" s="22">
        <f t="shared" si="4"/>
        <v>0</v>
      </c>
      <c r="L10" s="22">
        <f t="shared" si="5"/>
        <v>147188.99862487518</v>
      </c>
      <c r="M10" s="22">
        <f ca="1">'2018 activity'!AK14</f>
        <v>2386.5648651061474</v>
      </c>
      <c r="N10" s="22">
        <f ca="1">'2018 activity'!AL14</f>
        <v>8292.599159074025</v>
      </c>
      <c r="O10" s="22">
        <f ca="1">'2018 activity'!AM14</f>
        <v>32377.174247226107</v>
      </c>
      <c r="P10" s="22">
        <f ca="1">'2018 activity'!AN14</f>
        <v>1065.9818582404878</v>
      </c>
      <c r="Q10" s="22">
        <f ca="1">'2018 activity'!AO14</f>
        <v>868.9658866355926</v>
      </c>
      <c r="R10" s="22">
        <f ca="1">'2018 activity'!AP14</f>
        <v>3302.0925904081364</v>
      </c>
      <c r="S10" s="21">
        <f t="shared" ca="1" si="6"/>
        <v>206003.14982499479</v>
      </c>
    </row>
    <row r="11" spans="1:19" x14ac:dyDescent="0.2">
      <c r="A11" s="20">
        <v>43150</v>
      </c>
      <c r="B11">
        <v>96.3</v>
      </c>
      <c r="C11">
        <v>0</v>
      </c>
      <c r="D11">
        <v>0</v>
      </c>
      <c r="E11">
        <v>0</v>
      </c>
      <c r="F11">
        <v>1</v>
      </c>
      <c r="G11" s="18">
        <v>43150</v>
      </c>
      <c r="H11" s="22">
        <f t="shared" si="1"/>
        <v>10520.77259342915</v>
      </c>
      <c r="I11" s="22">
        <f t="shared" si="2"/>
        <v>0</v>
      </c>
      <c r="J11" s="22">
        <f t="shared" si="3"/>
        <v>0</v>
      </c>
      <c r="K11" s="22">
        <f t="shared" si="4"/>
        <v>0</v>
      </c>
      <c r="L11" s="22">
        <f t="shared" si="5"/>
        <v>147188.99862487518</v>
      </c>
      <c r="M11" s="22">
        <f ca="1">'2018 activity'!AK15</f>
        <v>2613.2472861759511</v>
      </c>
      <c r="N11" s="22">
        <f ca="1">'2018 activity'!AL15</f>
        <v>8292.599159074025</v>
      </c>
      <c r="O11" s="22">
        <f ca="1">'2018 activity'!AM15</f>
        <v>30793.783463568201</v>
      </c>
      <c r="P11" s="22">
        <f ca="1">'2018 activity'!AN15</f>
        <v>1023.4149743354266</v>
      </c>
      <c r="Q11" s="22">
        <f ca="1">'2018 activity'!AO15</f>
        <v>914.87046380115498</v>
      </c>
      <c r="R11" s="22">
        <f ca="1">'2018 activity'!AP15</f>
        <v>3250.3343556767295</v>
      </c>
      <c r="S11" s="21">
        <f t="shared" ca="1" si="6"/>
        <v>204598.02092093579</v>
      </c>
    </row>
    <row r="12" spans="1:19" x14ac:dyDescent="0.2">
      <c r="A12" s="20">
        <v>43157</v>
      </c>
      <c r="B12">
        <v>96.9</v>
      </c>
      <c r="C12">
        <v>0</v>
      </c>
      <c r="D12">
        <v>0</v>
      </c>
      <c r="E12">
        <v>0</v>
      </c>
      <c r="F12">
        <v>1</v>
      </c>
      <c r="G12" s="18">
        <v>43157</v>
      </c>
      <c r="H12" s="22">
        <f t="shared" si="1"/>
        <v>10586.32257843494</v>
      </c>
      <c r="I12" s="22">
        <f t="shared" si="2"/>
        <v>0</v>
      </c>
      <c r="J12" s="22">
        <f t="shared" si="3"/>
        <v>0</v>
      </c>
      <c r="K12" s="22">
        <f t="shared" si="4"/>
        <v>0</v>
      </c>
      <c r="L12" s="22">
        <f t="shared" si="5"/>
        <v>147188.99862487518</v>
      </c>
      <c r="M12" s="22">
        <f ca="1">'2018 activity'!AK16</f>
        <v>2327.6319476205954</v>
      </c>
      <c r="N12" s="22">
        <f ca="1">'2018 activity'!AL16</f>
        <v>8292.599159074025</v>
      </c>
      <c r="O12" s="22">
        <f ca="1">'2018 activity'!AM16</f>
        <v>27685.136620870027</v>
      </c>
      <c r="P12" s="22">
        <f ca="1">'2018 activity'!AN16</f>
        <v>1151.9648880861662</v>
      </c>
      <c r="Q12" s="22">
        <f ca="1">'2018 activity'!AO16</f>
        <v>850.96390044416739</v>
      </c>
      <c r="R12" s="22">
        <f ca="1">'2018 activity'!AP16</f>
        <v>3110.7072701858124</v>
      </c>
      <c r="S12" s="21">
        <f t="shared" ca="1" si="6"/>
        <v>201194.32498959091</v>
      </c>
    </row>
    <row r="13" spans="1:19" x14ac:dyDescent="0.2">
      <c r="A13" s="20">
        <v>43164</v>
      </c>
      <c r="B13">
        <v>96.9</v>
      </c>
      <c r="C13">
        <v>0</v>
      </c>
      <c r="D13">
        <v>0</v>
      </c>
      <c r="E13">
        <v>0</v>
      </c>
      <c r="F13">
        <v>1</v>
      </c>
      <c r="G13" s="18">
        <v>43164</v>
      </c>
      <c r="H13" s="22">
        <f t="shared" si="1"/>
        <v>10586.32257843494</v>
      </c>
      <c r="I13" s="22">
        <f t="shared" si="2"/>
        <v>0</v>
      </c>
      <c r="J13" s="22">
        <f t="shared" si="3"/>
        <v>0</v>
      </c>
      <c r="K13" s="22">
        <f t="shared" si="4"/>
        <v>0</v>
      </c>
      <c r="L13" s="22">
        <f t="shared" si="5"/>
        <v>147188.99862487518</v>
      </c>
      <c r="M13" s="22">
        <f ca="1">'2018 activity'!AK17</f>
        <v>2956.0679899254978</v>
      </c>
      <c r="N13" s="22">
        <f ca="1">'2018 activity'!AL17</f>
        <v>8292.599159074025</v>
      </c>
      <c r="O13" s="22">
        <f ca="1">'2018 activity'!AM17</f>
        <v>28371.632701046194</v>
      </c>
      <c r="P13" s="22">
        <f ca="1">'2018 activity'!AN17</f>
        <v>1018.9536143486657</v>
      </c>
      <c r="Q13" s="22">
        <f ca="1">'2018 activity'!AO17</f>
        <v>773.031379311705</v>
      </c>
      <c r="R13" s="22">
        <f ca="1">'2018 activity'!AP17</f>
        <v>2993.2635600917088</v>
      </c>
      <c r="S13" s="21">
        <f t="shared" ca="1" si="6"/>
        <v>202180.86960710789</v>
      </c>
    </row>
    <row r="14" spans="1:19" x14ac:dyDescent="0.2">
      <c r="A14" s="20">
        <v>43171</v>
      </c>
      <c r="B14">
        <v>96.9</v>
      </c>
      <c r="C14">
        <v>0</v>
      </c>
      <c r="D14">
        <v>0</v>
      </c>
      <c r="E14">
        <v>0</v>
      </c>
      <c r="F14">
        <v>1</v>
      </c>
      <c r="G14" s="18">
        <v>43171</v>
      </c>
      <c r="H14" s="22">
        <f t="shared" si="1"/>
        <v>10586.32257843494</v>
      </c>
      <c r="I14" s="22">
        <f t="shared" si="2"/>
        <v>0</v>
      </c>
      <c r="J14" s="22">
        <f t="shared" si="3"/>
        <v>0</v>
      </c>
      <c r="K14" s="22">
        <f t="shared" si="4"/>
        <v>0</v>
      </c>
      <c r="L14" s="22">
        <f t="shared" si="5"/>
        <v>147188.99862487518</v>
      </c>
      <c r="M14" s="22">
        <f ca="1">'2018 activity'!AK18</f>
        <v>2585.6421025458235</v>
      </c>
      <c r="N14" s="22">
        <f ca="1">'2018 activity'!AL18</f>
        <v>7359.6817536781964</v>
      </c>
      <c r="O14" s="22">
        <f ca="1">'2018 activity'!AM18</f>
        <v>28790.667112700328</v>
      </c>
      <c r="P14" s="22">
        <f ca="1">'2018 activity'!AN18</f>
        <v>1050.5666444165784</v>
      </c>
      <c r="Q14" s="22">
        <f ca="1">'2018 activity'!AO18</f>
        <v>750.10216656611374</v>
      </c>
      <c r="R14" s="22">
        <f ca="1">'2018 activity'!AP18</f>
        <v>3685.5491360274336</v>
      </c>
      <c r="S14" s="21">
        <f t="shared" ca="1" si="6"/>
        <v>201997.53011924459</v>
      </c>
    </row>
    <row r="15" spans="1:19" x14ac:dyDescent="0.2">
      <c r="A15" s="20">
        <v>43178</v>
      </c>
      <c r="B15">
        <v>96.9</v>
      </c>
      <c r="C15">
        <v>0</v>
      </c>
      <c r="D15">
        <v>0</v>
      </c>
      <c r="E15">
        <v>0</v>
      </c>
      <c r="F15">
        <v>1</v>
      </c>
      <c r="G15" s="18">
        <v>43178</v>
      </c>
      <c r="H15" s="22">
        <f t="shared" si="1"/>
        <v>10586.32257843494</v>
      </c>
      <c r="I15" s="22">
        <f t="shared" si="2"/>
        <v>0</v>
      </c>
      <c r="J15" s="22">
        <f t="shared" si="3"/>
        <v>0</v>
      </c>
      <c r="K15" s="22">
        <f t="shared" si="4"/>
        <v>0</v>
      </c>
      <c r="L15" s="22">
        <f t="shared" si="5"/>
        <v>147188.99862487518</v>
      </c>
      <c r="M15" s="22">
        <f ca="1">'2018 activity'!AK19</f>
        <v>2774.9804276602931</v>
      </c>
      <c r="N15" s="22">
        <f ca="1">'2018 activity'!AL19</f>
        <v>7256.0242641897712</v>
      </c>
      <c r="O15" s="22">
        <f ca="1">'2018 activity'!AM19</f>
        <v>30043.025448285047</v>
      </c>
      <c r="P15" s="22">
        <f ca="1">'2018 activity'!AN19</f>
        <v>997.11215952724103</v>
      </c>
      <c r="Q15" s="22">
        <f ca="1">'2018 activity'!AO19</f>
        <v>591.32994469655102</v>
      </c>
      <c r="R15" s="22">
        <f ca="1">'2018 activity'!AP19</f>
        <v>4303.5052720704298</v>
      </c>
      <c r="S15" s="21">
        <f t="shared" ca="1" si="6"/>
        <v>203741.29871973942</v>
      </c>
    </row>
    <row r="16" spans="1:19" x14ac:dyDescent="0.2">
      <c r="A16" s="20">
        <v>43185</v>
      </c>
      <c r="B16">
        <v>97</v>
      </c>
      <c r="C16">
        <v>0</v>
      </c>
      <c r="D16">
        <v>0</v>
      </c>
      <c r="E16">
        <v>0</v>
      </c>
      <c r="F16">
        <v>1</v>
      </c>
      <c r="G16" s="18">
        <v>43185</v>
      </c>
      <c r="H16" s="22">
        <f t="shared" si="1"/>
        <v>10597.247575935904</v>
      </c>
      <c r="I16" s="22">
        <f t="shared" si="2"/>
        <v>0</v>
      </c>
      <c r="J16" s="22">
        <f t="shared" si="3"/>
        <v>0</v>
      </c>
      <c r="K16" s="22">
        <f t="shared" si="4"/>
        <v>0</v>
      </c>
      <c r="L16" s="22">
        <f t="shared" si="5"/>
        <v>147188.99862487518</v>
      </c>
      <c r="M16" s="22">
        <f ca="1">'2018 activity'!AK20</f>
        <v>2667.8831349103298</v>
      </c>
      <c r="N16" s="22">
        <f ca="1">'2018 activity'!AL20</f>
        <v>7256.0242641897712</v>
      </c>
      <c r="O16" s="22">
        <f ca="1">'2018 activity'!AM20</f>
        <v>25905.737227894853</v>
      </c>
      <c r="P16" s="22">
        <f ca="1">'2018 activity'!AN20</f>
        <v>1053.5247291506807</v>
      </c>
      <c r="Q16" s="22">
        <f ca="1">'2018 activity'!AO20</f>
        <v>1014.9830521472545</v>
      </c>
      <c r="R16" s="22">
        <f ca="1">'2018 activity'!AP20</f>
        <v>4529.7977274316954</v>
      </c>
      <c r="S16" s="21">
        <f t="shared" ca="1" si="6"/>
        <v>200214.19633653568</v>
      </c>
    </row>
    <row r="17" spans="1:19" x14ac:dyDescent="0.2">
      <c r="A17" s="20">
        <v>43192</v>
      </c>
      <c r="B17">
        <v>97</v>
      </c>
      <c r="C17">
        <v>0</v>
      </c>
      <c r="D17">
        <v>0</v>
      </c>
      <c r="E17">
        <v>0</v>
      </c>
      <c r="F17">
        <v>1</v>
      </c>
      <c r="G17" s="18">
        <v>43192</v>
      </c>
      <c r="H17" s="22">
        <f t="shared" si="1"/>
        <v>10597.247575935904</v>
      </c>
      <c r="I17" s="22">
        <f t="shared" si="2"/>
        <v>0</v>
      </c>
      <c r="J17" s="22">
        <f t="shared" si="3"/>
        <v>0</v>
      </c>
      <c r="K17" s="22">
        <f t="shared" si="4"/>
        <v>0</v>
      </c>
      <c r="L17" s="22">
        <f t="shared" si="5"/>
        <v>147188.99862487518</v>
      </c>
      <c r="M17" s="22">
        <f ca="1">'2018 activity'!AK21</f>
        <v>2694.9229004286808</v>
      </c>
      <c r="N17" s="22">
        <f ca="1">'2018 activity'!AL21</f>
        <v>7256.0242641897712</v>
      </c>
      <c r="O17" s="22">
        <f ca="1">'2018 activity'!AM21</f>
        <v>22865.087666622272</v>
      </c>
      <c r="P17" s="22">
        <f ca="1">'2018 activity'!AN21</f>
        <v>949.71304375928514</v>
      </c>
      <c r="Q17" s="22">
        <f ca="1">'2018 activity'!AO21</f>
        <v>1317.3431809776155</v>
      </c>
      <c r="R17" s="22">
        <f ca="1">'2018 activity'!AP21</f>
        <v>3886.2541597225536</v>
      </c>
      <c r="S17" s="21">
        <f t="shared" ca="1" si="6"/>
        <v>196755.59141651128</v>
      </c>
    </row>
    <row r="18" spans="1:19" x14ac:dyDescent="0.2">
      <c r="A18" s="20">
        <v>43199</v>
      </c>
      <c r="B18">
        <v>97</v>
      </c>
      <c r="C18">
        <v>0</v>
      </c>
      <c r="D18">
        <v>0</v>
      </c>
      <c r="E18">
        <v>0</v>
      </c>
      <c r="F18">
        <v>1</v>
      </c>
      <c r="G18" s="18">
        <v>43199</v>
      </c>
      <c r="H18" s="22">
        <f t="shared" si="1"/>
        <v>10597.247575935904</v>
      </c>
      <c r="I18" s="22">
        <f t="shared" si="2"/>
        <v>0</v>
      </c>
      <c r="J18" s="22">
        <f t="shared" si="3"/>
        <v>0</v>
      </c>
      <c r="K18" s="22">
        <f t="shared" si="4"/>
        <v>0</v>
      </c>
      <c r="L18" s="22">
        <f t="shared" si="5"/>
        <v>147188.99862487518</v>
      </c>
      <c r="M18" s="22">
        <f ca="1">'2018 activity'!AK22</f>
        <v>2694.9229004286808</v>
      </c>
      <c r="N18" s="22">
        <f ca="1">'2018 activity'!AL22</f>
        <v>725.60242641897707</v>
      </c>
      <c r="O18" s="22">
        <f ca="1">'2018 activity'!AM22</f>
        <v>22191.684713043127</v>
      </c>
      <c r="P18" s="22">
        <f ca="1">'2018 activity'!AN22</f>
        <v>984.00382535519157</v>
      </c>
      <c r="Q18" s="22">
        <f ca="1">'2018 activity'!AO22</f>
        <v>1398.4092433475771</v>
      </c>
      <c r="R18" s="22">
        <f ca="1">'2018 activity'!AP22</f>
        <v>3775.1034253918174</v>
      </c>
      <c r="S18" s="21">
        <f t="shared" ca="1" si="6"/>
        <v>189555.97273479647</v>
      </c>
    </row>
    <row r="19" spans="1:19" x14ac:dyDescent="0.2">
      <c r="A19" s="20">
        <v>43206</v>
      </c>
      <c r="B19">
        <v>97</v>
      </c>
      <c r="C19">
        <v>0</v>
      </c>
      <c r="D19">
        <v>0</v>
      </c>
      <c r="E19">
        <v>0</v>
      </c>
      <c r="F19">
        <v>1</v>
      </c>
      <c r="G19" s="18">
        <v>43206</v>
      </c>
      <c r="H19" s="22">
        <f t="shared" si="1"/>
        <v>10597.247575935904</v>
      </c>
      <c r="I19" s="22">
        <f t="shared" si="2"/>
        <v>0</v>
      </c>
      <c r="J19" s="22">
        <f t="shared" si="3"/>
        <v>0</v>
      </c>
      <c r="K19" s="22">
        <f t="shared" si="4"/>
        <v>0</v>
      </c>
      <c r="L19" s="22">
        <f t="shared" si="5"/>
        <v>147188.99862487518</v>
      </c>
      <c r="M19" s="22">
        <f ca="1">'2018 activity'!AK23</f>
        <v>2297.7897810157378</v>
      </c>
      <c r="N19" s="22">
        <f ca="1">'2018 activity'!AL23</f>
        <v>0</v>
      </c>
      <c r="O19" s="22">
        <f ca="1">'2018 activity'!AM23</f>
        <v>29833.116069923493</v>
      </c>
      <c r="P19" s="22">
        <f ca="1">'2018 activity'!AN23</f>
        <v>988.12032901031398</v>
      </c>
      <c r="Q19" s="22">
        <f ca="1">'2018 activity'!AO23</f>
        <v>1518.5426964492285</v>
      </c>
      <c r="R19" s="22">
        <f ca="1">'2018 activity'!AP23</f>
        <v>4048.9620679984973</v>
      </c>
      <c r="S19" s="21">
        <f t="shared" ca="1" si="6"/>
        <v>196472.77714520838</v>
      </c>
    </row>
    <row r="20" spans="1:19" x14ac:dyDescent="0.2">
      <c r="A20" s="20">
        <v>43213</v>
      </c>
      <c r="B20">
        <v>97</v>
      </c>
      <c r="C20">
        <v>0</v>
      </c>
      <c r="D20">
        <v>0</v>
      </c>
      <c r="E20">
        <v>0</v>
      </c>
      <c r="F20">
        <v>1</v>
      </c>
      <c r="G20" s="18">
        <v>43213</v>
      </c>
      <c r="H20" s="22">
        <f t="shared" si="1"/>
        <v>10597.247575935904</v>
      </c>
      <c r="I20" s="22">
        <f t="shared" si="2"/>
        <v>0</v>
      </c>
      <c r="J20" s="22">
        <f t="shared" si="3"/>
        <v>0</v>
      </c>
      <c r="K20" s="22">
        <f t="shared" si="4"/>
        <v>0</v>
      </c>
      <c r="L20" s="22">
        <f t="shared" si="5"/>
        <v>147188.99862487518</v>
      </c>
      <c r="M20" s="22">
        <f ca="1">'2018 activity'!AK24</f>
        <v>2297.7897810157378</v>
      </c>
      <c r="N20" s="22">
        <f ca="1">'2018 activity'!AL24</f>
        <v>0</v>
      </c>
      <c r="O20" s="22">
        <f ca="1">'2018 activity'!AM24</f>
        <v>30153.905437343368</v>
      </c>
      <c r="P20" s="22">
        <f ca="1">'2018 activity'!AN24</f>
        <v>1069.2826446938427</v>
      </c>
      <c r="Q20" s="22">
        <f ca="1">'2018 activity'!AO24</f>
        <v>1605.350327035417</v>
      </c>
      <c r="R20" s="22">
        <f ca="1">'2018 activity'!AP24</f>
        <v>4242.3044288350211</v>
      </c>
      <c r="S20" s="21">
        <f t="shared" ca="1" si="6"/>
        <v>197154.8788197345</v>
      </c>
    </row>
    <row r="21" spans="1:19" x14ac:dyDescent="0.2">
      <c r="A21" s="20">
        <v>43220</v>
      </c>
      <c r="B21">
        <v>97.1</v>
      </c>
      <c r="C21">
        <v>0</v>
      </c>
      <c r="D21">
        <v>0</v>
      </c>
      <c r="E21">
        <v>0</v>
      </c>
      <c r="F21">
        <v>1</v>
      </c>
      <c r="G21" s="18">
        <v>43220</v>
      </c>
      <c r="H21" s="22">
        <f t="shared" si="1"/>
        <v>10608.172573436868</v>
      </c>
      <c r="I21" s="22">
        <f t="shared" si="2"/>
        <v>0</v>
      </c>
      <c r="J21" s="22">
        <f t="shared" si="3"/>
        <v>0</v>
      </c>
      <c r="K21" s="22">
        <f t="shared" si="4"/>
        <v>0</v>
      </c>
      <c r="L21" s="22">
        <f t="shared" si="5"/>
        <v>147188.99862487518</v>
      </c>
      <c r="M21" s="22">
        <f ca="1">'2018 activity'!AK25</f>
        <v>2297.7897810157378</v>
      </c>
      <c r="N21" s="22">
        <f ca="1">'2018 activity'!AL25</f>
        <v>0</v>
      </c>
      <c r="O21" s="22">
        <f ca="1">'2018 activity'!AM25</f>
        <v>30619.177379103487</v>
      </c>
      <c r="P21" s="22">
        <f ca="1">'2018 activity'!AN25</f>
        <v>1089.0208277633963</v>
      </c>
      <c r="Q21" s="22">
        <f ca="1">'2018 activity'!AO25</f>
        <v>1571.3627946634726</v>
      </c>
      <c r="R21" s="22">
        <f ca="1">'2018 activity'!AP25</f>
        <v>4227.6717636743688</v>
      </c>
      <c r="S21" s="21">
        <f t="shared" ca="1" si="6"/>
        <v>197602.1937445325</v>
      </c>
    </row>
    <row r="22" spans="1:19" x14ac:dyDescent="0.2">
      <c r="A22" s="20">
        <v>43227</v>
      </c>
      <c r="B22">
        <v>97.1</v>
      </c>
      <c r="C22">
        <v>0</v>
      </c>
      <c r="D22">
        <v>0</v>
      </c>
      <c r="E22">
        <v>0</v>
      </c>
      <c r="F22">
        <v>1</v>
      </c>
      <c r="G22" s="18">
        <v>43227</v>
      </c>
      <c r="H22" s="22">
        <f t="shared" si="1"/>
        <v>10608.172573436868</v>
      </c>
      <c r="I22" s="22">
        <f t="shared" si="2"/>
        <v>0</v>
      </c>
      <c r="J22" s="22">
        <f t="shared" si="3"/>
        <v>0</v>
      </c>
      <c r="K22" s="22">
        <f t="shared" si="4"/>
        <v>0</v>
      </c>
      <c r="L22" s="22">
        <f t="shared" si="5"/>
        <v>147188.99862487518</v>
      </c>
      <c r="M22" s="22">
        <f ca="1">'2018 activity'!AK26</f>
        <v>1983.5223350193298</v>
      </c>
      <c r="N22" s="22">
        <f ca="1">'2018 activity'!AL26</f>
        <v>0</v>
      </c>
      <c r="O22" s="22">
        <f ca="1">'2018 activity'!AM26</f>
        <v>25241.824073071093</v>
      </c>
      <c r="P22" s="22">
        <f ca="1">'2018 activity'!AN26</f>
        <v>1042.4132572990507</v>
      </c>
      <c r="Q22" s="22">
        <f ca="1">'2018 activity'!AO26</f>
        <v>1666.6763770978832</v>
      </c>
      <c r="R22" s="22">
        <f ca="1">'2018 activity'!AP26</f>
        <v>4190.3042828055477</v>
      </c>
      <c r="S22" s="21">
        <f t="shared" ca="1" si="6"/>
        <v>191921.91152360494</v>
      </c>
    </row>
    <row r="23" spans="1:19" x14ac:dyDescent="0.2">
      <c r="A23" s="20">
        <v>43234</v>
      </c>
      <c r="B23">
        <v>97.1</v>
      </c>
      <c r="C23">
        <v>0</v>
      </c>
      <c r="D23">
        <v>0</v>
      </c>
      <c r="E23">
        <v>0</v>
      </c>
      <c r="F23">
        <v>1</v>
      </c>
      <c r="G23" s="18">
        <v>43234</v>
      </c>
      <c r="H23" s="22">
        <f t="shared" si="1"/>
        <v>10608.172573436868</v>
      </c>
      <c r="I23" s="22">
        <f t="shared" si="2"/>
        <v>0</v>
      </c>
      <c r="J23" s="22">
        <f t="shared" si="3"/>
        <v>0</v>
      </c>
      <c r="K23" s="22">
        <f t="shared" si="4"/>
        <v>0</v>
      </c>
      <c r="L23" s="22">
        <f t="shared" si="5"/>
        <v>147188.99862487518</v>
      </c>
      <c r="M23" s="22">
        <f ca="1">'2018 activity'!AK27</f>
        <v>1983.5223350193298</v>
      </c>
      <c r="N23" s="22">
        <f ca="1">'2018 activity'!AL27</f>
        <v>0</v>
      </c>
      <c r="O23" s="22">
        <f ca="1">'2018 activity'!AM27</f>
        <v>26216.935841253446</v>
      </c>
      <c r="P23" s="22">
        <f ca="1">'2018 activity'!AN27</f>
        <v>980.691406181812</v>
      </c>
      <c r="Q23" s="22">
        <f ca="1">'2018 activity'!AO27</f>
        <v>1822.858135548413</v>
      </c>
      <c r="R23" s="22">
        <f ca="1">'2018 activity'!AP27</f>
        <v>4138.4779486554116</v>
      </c>
      <c r="S23" s="21">
        <f t="shared" ca="1" si="6"/>
        <v>192939.65686497046</v>
      </c>
    </row>
    <row r="24" spans="1:19" x14ac:dyDescent="0.2">
      <c r="A24" s="20">
        <v>43241</v>
      </c>
      <c r="B24">
        <v>97.1</v>
      </c>
      <c r="C24">
        <v>0</v>
      </c>
      <c r="D24">
        <v>0</v>
      </c>
      <c r="E24">
        <v>0</v>
      </c>
      <c r="F24">
        <v>1</v>
      </c>
      <c r="G24" s="18">
        <v>43241</v>
      </c>
      <c r="H24" s="22">
        <f t="shared" si="1"/>
        <v>10608.172573436868</v>
      </c>
      <c r="I24" s="22">
        <f t="shared" si="2"/>
        <v>0</v>
      </c>
      <c r="J24" s="22">
        <f t="shared" si="3"/>
        <v>0</v>
      </c>
      <c r="K24" s="22">
        <f t="shared" si="4"/>
        <v>0</v>
      </c>
      <c r="L24" s="22">
        <f t="shared" si="5"/>
        <v>147188.99862487518</v>
      </c>
      <c r="M24" s="22">
        <f ca="1">'2018 activity'!AK28</f>
        <v>1983.5223350193298</v>
      </c>
      <c r="N24" s="22">
        <f ca="1">'2018 activity'!AL28</f>
        <v>0</v>
      </c>
      <c r="O24" s="22">
        <f ca="1">'2018 activity'!AM28</f>
        <v>23574.244330078458</v>
      </c>
      <c r="P24" s="22">
        <f ca="1">'2018 activity'!AN28</f>
        <v>1112.7847098975283</v>
      </c>
      <c r="Q24" s="22">
        <f ca="1">'2018 activity'!AO28</f>
        <v>2612.4020150302499</v>
      </c>
      <c r="R24" s="22">
        <f ca="1">'2018 activity'!AP28</f>
        <v>4845.9874650694946</v>
      </c>
      <c r="S24" s="21">
        <f t="shared" ca="1" si="6"/>
        <v>191926.11205340709</v>
      </c>
    </row>
    <row r="25" spans="1:19" x14ac:dyDescent="0.2">
      <c r="A25" s="20">
        <v>43248</v>
      </c>
      <c r="B25">
        <v>95</v>
      </c>
      <c r="C25">
        <v>0</v>
      </c>
      <c r="D25">
        <v>0</v>
      </c>
      <c r="E25">
        <v>0</v>
      </c>
      <c r="F25">
        <v>1</v>
      </c>
      <c r="G25" s="18">
        <v>43248</v>
      </c>
      <c r="H25" s="22">
        <f t="shared" si="1"/>
        <v>10378.747625916607</v>
      </c>
      <c r="I25" s="22">
        <f t="shared" si="2"/>
        <v>0</v>
      </c>
      <c r="J25" s="22">
        <f t="shared" si="3"/>
        <v>0</v>
      </c>
      <c r="K25" s="22">
        <f t="shared" si="4"/>
        <v>0</v>
      </c>
      <c r="L25" s="22">
        <f t="shared" si="5"/>
        <v>147188.99862487518</v>
      </c>
      <c r="M25" s="22">
        <f ca="1">'2018 activity'!AK29</f>
        <v>1983.5223350193298</v>
      </c>
      <c r="N25" s="22">
        <f ca="1">'2018 activity'!AL29</f>
        <v>0</v>
      </c>
      <c r="O25" s="22">
        <f ca="1">'2018 activity'!AM29</f>
        <v>28155.3864357907</v>
      </c>
      <c r="P25" s="22">
        <f ca="1">'2018 activity'!AN29</f>
        <v>881.8124806839013</v>
      </c>
      <c r="Q25" s="22">
        <f ca="1">'2018 activity'!AO29</f>
        <v>1489.5573771517188</v>
      </c>
      <c r="R25" s="22">
        <f ca="1">'2018 activity'!AP29</f>
        <v>3531.9536306039467</v>
      </c>
      <c r="S25" s="21">
        <f t="shared" ca="1" si="6"/>
        <v>193609.97851004137</v>
      </c>
    </row>
    <row r="26" spans="1:19" x14ac:dyDescent="0.2">
      <c r="A26" s="20">
        <v>43255</v>
      </c>
      <c r="B26">
        <v>95</v>
      </c>
      <c r="C26">
        <v>0</v>
      </c>
      <c r="D26">
        <v>0</v>
      </c>
      <c r="E26">
        <v>0</v>
      </c>
      <c r="F26">
        <v>1</v>
      </c>
      <c r="G26" s="18">
        <v>43255</v>
      </c>
      <c r="H26" s="22">
        <f t="shared" si="1"/>
        <v>10378.747625916607</v>
      </c>
      <c r="I26" s="22">
        <f t="shared" si="2"/>
        <v>0</v>
      </c>
      <c r="J26" s="22">
        <f t="shared" si="3"/>
        <v>0</v>
      </c>
      <c r="K26" s="22">
        <f t="shared" si="4"/>
        <v>0</v>
      </c>
      <c r="L26" s="22">
        <f t="shared" si="5"/>
        <v>147188.99862487518</v>
      </c>
      <c r="M26" s="22">
        <f ca="1">'2018 activity'!AK30</f>
        <v>1983.5223350193298</v>
      </c>
      <c r="N26" s="22">
        <f ca="1">'2018 activity'!AL30</f>
        <v>0</v>
      </c>
      <c r="O26" s="22">
        <f ca="1">'2018 activity'!AM30</f>
        <v>27265.869235433023</v>
      </c>
      <c r="P26" s="22">
        <f ca="1">'2018 activity'!AN30</f>
        <v>1057.7829388376049</v>
      </c>
      <c r="Q26" s="22">
        <f ca="1">'2018 activity'!AO30</f>
        <v>1276.3849638525103</v>
      </c>
      <c r="R26" s="22">
        <f ca="1">'2018 activity'!AP30</f>
        <v>5368.9084087242009</v>
      </c>
      <c r="S26" s="21">
        <f t="shared" ca="1" si="6"/>
        <v>194520.21413265847</v>
      </c>
    </row>
    <row r="27" spans="1:19" x14ac:dyDescent="0.2">
      <c r="A27" s="20">
        <v>43262</v>
      </c>
      <c r="B27">
        <v>95</v>
      </c>
      <c r="C27">
        <v>0</v>
      </c>
      <c r="D27">
        <v>0</v>
      </c>
      <c r="E27">
        <v>0</v>
      </c>
      <c r="F27">
        <v>1</v>
      </c>
      <c r="G27" s="18">
        <v>43262</v>
      </c>
      <c r="H27" s="22">
        <f t="shared" si="1"/>
        <v>10378.747625916607</v>
      </c>
      <c r="I27" s="22">
        <f t="shared" si="2"/>
        <v>0</v>
      </c>
      <c r="J27" s="22">
        <f t="shared" si="3"/>
        <v>0</v>
      </c>
      <c r="K27" s="22">
        <f t="shared" si="4"/>
        <v>0</v>
      </c>
      <c r="L27" s="22">
        <f t="shared" si="5"/>
        <v>147188.99862487518</v>
      </c>
      <c r="M27" s="22">
        <f ca="1">'2018 activity'!AK31</f>
        <v>1983.5223350193298</v>
      </c>
      <c r="N27" s="22">
        <f ca="1">'2018 activity'!AL31</f>
        <v>0</v>
      </c>
      <c r="O27" s="22">
        <f ca="1">'2018 activity'!AM31</f>
        <v>24156.601129313873</v>
      </c>
      <c r="P27" s="22">
        <f ca="1">'2018 activity'!AN31</f>
        <v>1114.9584736485585</v>
      </c>
      <c r="Q27" s="22">
        <f ca="1">'2018 activity'!AO31</f>
        <v>2031.8227881630373</v>
      </c>
      <c r="R27" s="22">
        <f ca="1">'2018 activity'!AP31</f>
        <v>4070.5584176975713</v>
      </c>
      <c r="S27" s="21">
        <f t="shared" ca="1" si="6"/>
        <v>190925.20939463418</v>
      </c>
    </row>
    <row r="28" spans="1:19" x14ac:dyDescent="0.2">
      <c r="A28" s="20">
        <v>43269</v>
      </c>
      <c r="B28">
        <v>95</v>
      </c>
      <c r="C28">
        <v>0</v>
      </c>
      <c r="D28">
        <v>0</v>
      </c>
      <c r="E28">
        <v>0</v>
      </c>
      <c r="F28">
        <v>1</v>
      </c>
      <c r="G28" s="18">
        <v>43269</v>
      </c>
      <c r="H28" s="22">
        <f t="shared" si="1"/>
        <v>10378.747625916607</v>
      </c>
      <c r="I28" s="22">
        <f t="shared" si="2"/>
        <v>0</v>
      </c>
      <c r="J28" s="22">
        <f t="shared" si="3"/>
        <v>0</v>
      </c>
      <c r="K28" s="22">
        <f t="shared" si="4"/>
        <v>0</v>
      </c>
      <c r="L28" s="22">
        <f t="shared" si="5"/>
        <v>147188.99862487518</v>
      </c>
      <c r="M28" s="22">
        <f ca="1">'2018 activity'!AK32</f>
        <v>2048.9235426273785</v>
      </c>
      <c r="N28" s="22">
        <f ca="1">'2018 activity'!AL32</f>
        <v>0</v>
      </c>
      <c r="O28" s="22">
        <f ca="1">'2018 activity'!AM32</f>
        <v>27107.183026130762</v>
      </c>
      <c r="P28" s="22">
        <f ca="1">'2018 activity'!AN32</f>
        <v>959.07044526515813</v>
      </c>
      <c r="Q28" s="22">
        <f ca="1">'2018 activity'!AO32</f>
        <v>1183.5542557862168</v>
      </c>
      <c r="R28" s="22">
        <f ca="1">'2018 activity'!AP32</f>
        <v>3726.8777481591733</v>
      </c>
      <c r="S28" s="21">
        <f t="shared" ca="1" si="6"/>
        <v>192593.35526876044</v>
      </c>
    </row>
    <row r="29" spans="1:19" x14ac:dyDescent="0.2">
      <c r="A29" s="20">
        <v>43276</v>
      </c>
      <c r="B29">
        <v>93.4</v>
      </c>
      <c r="C29">
        <v>0</v>
      </c>
      <c r="D29">
        <v>0</v>
      </c>
      <c r="E29">
        <v>0</v>
      </c>
      <c r="F29">
        <v>1</v>
      </c>
      <c r="G29" s="18">
        <v>43276</v>
      </c>
      <c r="H29" s="22">
        <f t="shared" si="1"/>
        <v>10203.947665901171</v>
      </c>
      <c r="I29" s="22">
        <f t="shared" si="2"/>
        <v>0</v>
      </c>
      <c r="J29" s="22">
        <f t="shared" si="3"/>
        <v>0</v>
      </c>
      <c r="K29" s="22">
        <f t="shared" si="4"/>
        <v>0</v>
      </c>
      <c r="L29" s="22">
        <f t="shared" si="5"/>
        <v>147188.99862487518</v>
      </c>
      <c r="M29" s="22">
        <f ca="1">'2018 activity'!AK33</f>
        <v>1983.5223350193298</v>
      </c>
      <c r="N29" s="22">
        <f ca="1">'2018 activity'!AL33</f>
        <v>0</v>
      </c>
      <c r="O29" s="22">
        <f ca="1">'2018 activity'!AM33</f>
        <v>26324.72504479242</v>
      </c>
      <c r="P29" s="22">
        <f ca="1">'2018 activity'!AN33</f>
        <v>1077.8425227412581</v>
      </c>
      <c r="Q29" s="22">
        <f ca="1">'2018 activity'!AO33</f>
        <v>1408.6786429784047</v>
      </c>
      <c r="R29" s="22">
        <f ca="1">'2018 activity'!AP33</f>
        <v>3278.1414542399948</v>
      </c>
      <c r="S29" s="21">
        <f t="shared" ca="1" si="6"/>
        <v>191465.85629054779</v>
      </c>
    </row>
    <row r="30" spans="1:19" x14ac:dyDescent="0.2">
      <c r="A30" s="20">
        <v>43283</v>
      </c>
      <c r="B30">
        <v>93.4</v>
      </c>
      <c r="C30">
        <v>1</v>
      </c>
      <c r="D30">
        <v>0</v>
      </c>
      <c r="E30">
        <v>0</v>
      </c>
      <c r="F30">
        <v>1</v>
      </c>
      <c r="G30" s="18">
        <v>43283</v>
      </c>
      <c r="H30" s="22">
        <f t="shared" si="1"/>
        <v>10203.947665901171</v>
      </c>
      <c r="I30" s="22">
        <f t="shared" si="2"/>
        <v>17850.183077437447</v>
      </c>
      <c r="J30" s="22">
        <f t="shared" si="3"/>
        <v>0</v>
      </c>
      <c r="K30" s="22">
        <f t="shared" si="4"/>
        <v>0</v>
      </c>
      <c r="L30" s="22">
        <f t="shared" si="5"/>
        <v>147188.99862487518</v>
      </c>
      <c r="M30" s="22">
        <f ca="1">'2018 activity'!AK34</f>
        <v>2206.6663276753497</v>
      </c>
      <c r="N30" s="22">
        <f ca="1">'2018 activity'!AL34</f>
        <v>0</v>
      </c>
      <c r="O30" s="22">
        <f ca="1">'2018 activity'!AM34</f>
        <v>33029.174675952701</v>
      </c>
      <c r="P30" s="22">
        <f ca="1">'2018 activity'!AN34</f>
        <v>989.29159623769385</v>
      </c>
      <c r="Q30" s="22">
        <f ca="1">'2018 activity'!AO34</f>
        <v>923.0770172142137</v>
      </c>
      <c r="R30" s="22">
        <f ca="1">'2018 activity'!AP34</f>
        <v>3278.7518179809695</v>
      </c>
      <c r="S30" s="21">
        <f t="shared" ca="1" si="6"/>
        <v>215670.09080327468</v>
      </c>
    </row>
    <row r="31" spans="1:19" x14ac:dyDescent="0.2">
      <c r="A31" s="20">
        <v>43290</v>
      </c>
      <c r="B31">
        <v>93.4</v>
      </c>
      <c r="C31">
        <v>1</v>
      </c>
      <c r="D31">
        <v>0</v>
      </c>
      <c r="E31">
        <v>1</v>
      </c>
      <c r="F31">
        <v>1</v>
      </c>
      <c r="G31" s="18">
        <v>43290</v>
      </c>
      <c r="H31" s="22">
        <f t="shared" si="1"/>
        <v>10203.947665901171</v>
      </c>
      <c r="I31" s="22">
        <f t="shared" si="2"/>
        <v>17850.183077437447</v>
      </c>
      <c r="J31" s="22">
        <f t="shared" si="3"/>
        <v>0</v>
      </c>
      <c r="K31" s="22">
        <f t="shared" si="4"/>
        <v>101332.94991164246</v>
      </c>
      <c r="L31" s="22">
        <f t="shared" si="5"/>
        <v>147188.99862487518</v>
      </c>
      <c r="M31" s="22">
        <f ca="1">'2018 activity'!AK35</f>
        <v>2613.2472861759511</v>
      </c>
      <c r="N31" s="22">
        <f ca="1">'2018 activity'!AL35</f>
        <v>8396.2566485624502</v>
      </c>
      <c r="O31" s="22">
        <f ca="1">'2018 activity'!AM35</f>
        <v>29602.052672077771</v>
      </c>
      <c r="P31" s="22">
        <f ca="1">'2018 activity'!AN35</f>
        <v>1119.3919547006869</v>
      </c>
      <c r="Q31" s="22">
        <f ca="1">'2018 activity'!AO35</f>
        <v>797.22044974570565</v>
      </c>
      <c r="R31" s="22">
        <f ca="1">'2018 activity'!AP35</f>
        <v>3308.8106824620995</v>
      </c>
      <c r="S31" s="21">
        <f t="shared" ca="1" si="6"/>
        <v>322413.05897358101</v>
      </c>
    </row>
    <row r="32" spans="1:19" x14ac:dyDescent="0.2">
      <c r="A32" s="20">
        <v>43297</v>
      </c>
      <c r="B32">
        <v>93.4</v>
      </c>
      <c r="C32">
        <v>1</v>
      </c>
      <c r="D32">
        <v>0</v>
      </c>
      <c r="E32">
        <v>0</v>
      </c>
      <c r="F32">
        <v>1</v>
      </c>
      <c r="G32" s="18">
        <v>43297</v>
      </c>
      <c r="H32" s="22">
        <f t="shared" si="1"/>
        <v>10203.947665901171</v>
      </c>
      <c r="I32" s="22">
        <f t="shared" si="2"/>
        <v>17850.183077437447</v>
      </c>
      <c r="J32" s="22">
        <f t="shared" si="3"/>
        <v>0</v>
      </c>
      <c r="K32" s="22">
        <f t="shared" si="4"/>
        <v>0</v>
      </c>
      <c r="L32" s="22">
        <f t="shared" si="5"/>
        <v>147188.99862487518</v>
      </c>
      <c r="M32" s="22">
        <f ca="1">'2018 activity'!AK36</f>
        <v>2879.3898955341783</v>
      </c>
      <c r="N32" s="22">
        <f ca="1">'2018 activity'!AL36</f>
        <v>9329.1740539582788</v>
      </c>
      <c r="O32" s="22">
        <f ca="1">'2018 activity'!AM36</f>
        <v>24669.578336012026</v>
      </c>
      <c r="P32" s="22">
        <f ca="1">'2018 activity'!AN36</f>
        <v>1066.1074174609494</v>
      </c>
      <c r="Q32" s="22">
        <f ca="1">'2018 activity'!AO36</f>
        <v>522.99367353984724</v>
      </c>
      <c r="R32" s="22">
        <f ca="1">'2018 activity'!AP36</f>
        <v>3823.5206563379079</v>
      </c>
      <c r="S32" s="21">
        <f t="shared" ca="1" si="6"/>
        <v>217533.89340105694</v>
      </c>
    </row>
    <row r="33" spans="1:19" x14ac:dyDescent="0.2">
      <c r="A33" s="20">
        <v>43304</v>
      </c>
      <c r="B33">
        <v>93.4</v>
      </c>
      <c r="C33">
        <v>1</v>
      </c>
      <c r="D33">
        <v>0</v>
      </c>
      <c r="E33">
        <v>0</v>
      </c>
      <c r="F33">
        <v>1</v>
      </c>
      <c r="G33" s="18">
        <v>43304</v>
      </c>
      <c r="H33" s="22">
        <f t="shared" si="1"/>
        <v>10203.947665901171</v>
      </c>
      <c r="I33" s="22">
        <f t="shared" si="2"/>
        <v>17850.183077437447</v>
      </c>
      <c r="J33" s="22">
        <f t="shared" si="3"/>
        <v>0</v>
      </c>
      <c r="K33" s="22">
        <f t="shared" si="4"/>
        <v>0</v>
      </c>
      <c r="L33" s="22">
        <f t="shared" si="5"/>
        <v>147188.99862487518</v>
      </c>
      <c r="M33" s="22">
        <f ca="1">'2018 activity'!AK37</f>
        <v>2267.6869610375652</v>
      </c>
      <c r="N33" s="22">
        <f ca="1">'2018 activity'!AL37</f>
        <v>9329.1740539582788</v>
      </c>
      <c r="O33" s="22">
        <f ca="1">'2018 activity'!AM37</f>
        <v>26391.604052060258</v>
      </c>
      <c r="P33" s="22">
        <f ca="1">'2018 activity'!AN37</f>
        <v>983.77101606720294</v>
      </c>
      <c r="Q33" s="22">
        <f ca="1">'2018 activity'!AO37</f>
        <v>458.49135906732653</v>
      </c>
      <c r="R33" s="22">
        <f ca="1">'2018 activity'!AP37</f>
        <v>4413.734669831053</v>
      </c>
      <c r="S33" s="21">
        <f t="shared" ca="1" si="6"/>
        <v>219087.59148023548</v>
      </c>
    </row>
    <row r="34" spans="1:19" x14ac:dyDescent="0.2">
      <c r="A34" s="20">
        <v>43311</v>
      </c>
      <c r="B34">
        <v>96.8</v>
      </c>
      <c r="C34">
        <v>1</v>
      </c>
      <c r="D34">
        <v>0</v>
      </c>
      <c r="E34">
        <v>0</v>
      </c>
      <c r="F34">
        <v>1</v>
      </c>
      <c r="G34" s="18">
        <v>43311</v>
      </c>
      <c r="H34" s="22">
        <f t="shared" si="1"/>
        <v>10575.397580933974</v>
      </c>
      <c r="I34" s="22">
        <f t="shared" si="2"/>
        <v>17850.183077437447</v>
      </c>
      <c r="J34" s="22">
        <f t="shared" si="3"/>
        <v>0</v>
      </c>
      <c r="K34" s="22">
        <f t="shared" si="4"/>
        <v>0</v>
      </c>
      <c r="L34" s="22">
        <f t="shared" si="5"/>
        <v>147188.99862487518</v>
      </c>
      <c r="M34" s="22">
        <f ca="1">'2018 activity'!AK38</f>
        <v>2905.0990361738513</v>
      </c>
      <c r="N34" s="22">
        <f ca="1">'2018 activity'!AL38</f>
        <v>9329.1740539582788</v>
      </c>
      <c r="O34" s="22">
        <f ca="1">'2018 activity'!AM38</f>
        <v>29097.951766506783</v>
      </c>
      <c r="P34" s="22">
        <f ca="1">'2018 activity'!AN38</f>
        <v>992.8506491460106</v>
      </c>
      <c r="Q34" s="22">
        <f ca="1">'2018 activity'!AO38</f>
        <v>1607.3121011137118</v>
      </c>
      <c r="R34" s="22">
        <f ca="1">'2018 activity'!AP38</f>
        <v>3748.573753605282</v>
      </c>
      <c r="S34" s="21">
        <f t="shared" ca="1" si="6"/>
        <v>223295.54064375049</v>
      </c>
    </row>
    <row r="35" spans="1:19" x14ac:dyDescent="0.2">
      <c r="A35" s="20">
        <v>43318</v>
      </c>
      <c r="B35">
        <v>96.8</v>
      </c>
      <c r="C35">
        <v>1</v>
      </c>
      <c r="D35">
        <v>0</v>
      </c>
      <c r="E35">
        <v>0</v>
      </c>
      <c r="F35">
        <v>1</v>
      </c>
      <c r="G35" s="18">
        <v>43318</v>
      </c>
      <c r="H35" s="22">
        <f t="shared" si="1"/>
        <v>10575.397580933974</v>
      </c>
      <c r="I35" s="22">
        <f t="shared" si="2"/>
        <v>17850.183077437447</v>
      </c>
      <c r="J35" s="22">
        <f t="shared" si="3"/>
        <v>0</v>
      </c>
      <c r="K35" s="22">
        <f t="shared" si="4"/>
        <v>0</v>
      </c>
      <c r="L35" s="22">
        <f t="shared" si="5"/>
        <v>147188.99862487518</v>
      </c>
      <c r="M35" s="22">
        <f ca="1">'2018 activity'!AK39</f>
        <v>2081.106754936442</v>
      </c>
      <c r="N35" s="22">
        <f ca="1">'2018 activity'!AL39</f>
        <v>9329.1740539582788</v>
      </c>
      <c r="O35" s="22">
        <f ca="1">'2018 activity'!AM39</f>
        <v>27891.178634436023</v>
      </c>
      <c r="P35" s="22">
        <f ca="1">'2018 activity'!AN39</f>
        <v>888.71422472868346</v>
      </c>
      <c r="Q35" s="22">
        <f ca="1">'2018 activity'!AO39</f>
        <v>904.54557539496591</v>
      </c>
      <c r="R35" s="22">
        <f ca="1">'2018 activity'!AP39</f>
        <v>3090.5830279334764</v>
      </c>
      <c r="S35" s="21">
        <f t="shared" ca="1" si="6"/>
        <v>219799.88155463446</v>
      </c>
    </row>
    <row r="36" spans="1:19" x14ac:dyDescent="0.2">
      <c r="A36" s="20">
        <v>43325</v>
      </c>
      <c r="B36">
        <v>96.8</v>
      </c>
      <c r="C36">
        <v>1</v>
      </c>
      <c r="D36">
        <v>0</v>
      </c>
      <c r="E36">
        <v>0</v>
      </c>
      <c r="F36">
        <v>1</v>
      </c>
      <c r="G36" s="18">
        <v>43325</v>
      </c>
      <c r="H36" s="22">
        <f t="shared" si="1"/>
        <v>10575.397580933974</v>
      </c>
      <c r="I36" s="22">
        <f t="shared" si="2"/>
        <v>17850.183077437447</v>
      </c>
      <c r="J36" s="22">
        <f t="shared" si="3"/>
        <v>0</v>
      </c>
      <c r="K36" s="22">
        <f t="shared" si="4"/>
        <v>0</v>
      </c>
      <c r="L36" s="22">
        <f t="shared" si="5"/>
        <v>147188.99862487518</v>
      </c>
      <c r="M36" s="22">
        <f ca="1">'2018 activity'!AK40</f>
        <v>2175.7308459252122</v>
      </c>
      <c r="N36" s="22">
        <f ca="1">'2018 activity'!AL40</f>
        <v>9795.6327566561922</v>
      </c>
      <c r="O36" s="22">
        <f ca="1">'2018 activity'!AM40</f>
        <v>24619.36472001181</v>
      </c>
      <c r="P36" s="22">
        <f ca="1">'2018 activity'!AN40</f>
        <v>981.85694744003899</v>
      </c>
      <c r="Q36" s="22">
        <f ca="1">'2018 activity'!AO40</f>
        <v>858.43153994327656</v>
      </c>
      <c r="R36" s="22">
        <f ca="1">'2018 activity'!AP40</f>
        <v>2866.8639191802558</v>
      </c>
      <c r="S36" s="21">
        <f t="shared" ca="1" si="6"/>
        <v>216912.46001240338</v>
      </c>
    </row>
    <row r="37" spans="1:19" x14ac:dyDescent="0.2">
      <c r="A37" s="20">
        <v>43332</v>
      </c>
      <c r="B37">
        <v>96.8</v>
      </c>
      <c r="C37">
        <v>0</v>
      </c>
      <c r="D37">
        <v>0</v>
      </c>
      <c r="E37">
        <v>0</v>
      </c>
      <c r="F37">
        <v>1</v>
      </c>
      <c r="G37" s="18">
        <v>43332</v>
      </c>
      <c r="H37" s="22">
        <f t="shared" si="1"/>
        <v>10575.397580933974</v>
      </c>
      <c r="I37" s="22">
        <f t="shared" si="2"/>
        <v>0</v>
      </c>
      <c r="J37" s="22">
        <f t="shared" si="3"/>
        <v>0</v>
      </c>
      <c r="K37" s="22">
        <f t="shared" si="4"/>
        <v>0</v>
      </c>
      <c r="L37" s="22">
        <f t="shared" si="5"/>
        <v>147188.99862487518</v>
      </c>
      <c r="M37" s="22">
        <f ca="1">'2018 activity'!AK41</f>
        <v>2327.6319476205954</v>
      </c>
      <c r="N37" s="22">
        <f ca="1">'2018 activity'!AL41</f>
        <v>9847.4615014004048</v>
      </c>
      <c r="O37" s="22">
        <f ca="1">'2018 activity'!AM41</f>
        <v>25842.383890541038</v>
      </c>
      <c r="P37" s="22">
        <f ca="1">'2018 activity'!AN41</f>
        <v>1081.9925033387112</v>
      </c>
      <c r="Q37" s="22">
        <f ca="1">'2018 activity'!AO41</f>
        <v>181.75082989460415</v>
      </c>
      <c r="R37" s="22">
        <f ca="1">'2018 activity'!AP41</f>
        <v>2839.8625459990667</v>
      </c>
      <c r="S37" s="21">
        <f t="shared" ca="1" si="6"/>
        <v>199885.47942460352</v>
      </c>
    </row>
    <row r="38" spans="1:19" x14ac:dyDescent="0.2">
      <c r="A38" s="20">
        <v>43339</v>
      </c>
      <c r="B38">
        <v>95.1</v>
      </c>
      <c r="C38">
        <v>0</v>
      </c>
      <c r="D38">
        <v>0</v>
      </c>
      <c r="E38">
        <v>0</v>
      </c>
      <c r="F38">
        <v>1</v>
      </c>
      <c r="G38" s="18">
        <v>43339</v>
      </c>
      <c r="H38" s="22">
        <f t="shared" si="1"/>
        <v>10389.672623417571</v>
      </c>
      <c r="I38" s="22">
        <f t="shared" si="2"/>
        <v>0</v>
      </c>
      <c r="J38" s="22">
        <f t="shared" si="3"/>
        <v>0</v>
      </c>
      <c r="K38" s="22">
        <f t="shared" si="4"/>
        <v>0</v>
      </c>
      <c r="L38" s="22">
        <f t="shared" si="5"/>
        <v>147188.99862487518</v>
      </c>
      <c r="M38" s="22">
        <f ca="1">'2018 activity'!AK42</f>
        <v>2267.6869610375652</v>
      </c>
      <c r="N38" s="22">
        <f ca="1">'2018 activity'!AL42</f>
        <v>9847.4615014004048</v>
      </c>
      <c r="O38" s="22">
        <f ca="1">'2018 activity'!AM42</f>
        <v>25563.972454224342</v>
      </c>
      <c r="P38" s="22">
        <f ca="1">'2018 activity'!AN42</f>
        <v>1031.4603622207887</v>
      </c>
      <c r="Q38" s="22">
        <f ca="1">'2018 activity'!AO42</f>
        <v>576.82013813870458</v>
      </c>
      <c r="R38" s="22">
        <f ca="1">'2018 activity'!AP42</f>
        <v>3056.6080187386065</v>
      </c>
      <c r="S38" s="21">
        <f t="shared" ca="1" si="6"/>
        <v>199922.68068405316</v>
      </c>
    </row>
    <row r="39" spans="1:19" x14ac:dyDescent="0.2">
      <c r="A39" s="20">
        <v>43346</v>
      </c>
      <c r="B39">
        <v>95.1</v>
      </c>
      <c r="C39">
        <v>0</v>
      </c>
      <c r="D39">
        <v>0</v>
      </c>
      <c r="E39">
        <v>0</v>
      </c>
      <c r="F39">
        <v>1</v>
      </c>
      <c r="G39" s="18">
        <v>43346</v>
      </c>
      <c r="H39" s="22">
        <f t="shared" si="1"/>
        <v>10389.672623417571</v>
      </c>
      <c r="I39" s="22">
        <f t="shared" si="2"/>
        <v>0</v>
      </c>
      <c r="J39" s="22">
        <f t="shared" si="3"/>
        <v>0</v>
      </c>
      <c r="K39" s="22">
        <f t="shared" si="4"/>
        <v>0</v>
      </c>
      <c r="L39" s="22">
        <f t="shared" si="5"/>
        <v>147188.99862487518</v>
      </c>
      <c r="M39" s="22">
        <f ca="1">'2018 activity'!AK43</f>
        <v>2529.832983622131</v>
      </c>
      <c r="N39" s="22">
        <f ca="1">'2018 activity'!AL43</f>
        <v>9847.4615014004048</v>
      </c>
      <c r="O39" s="22">
        <f ca="1">'2018 activity'!AM43</f>
        <v>26190.275874700899</v>
      </c>
      <c r="P39" s="22">
        <f ca="1">'2018 activity'!AN43</f>
        <v>1089.4723790594799</v>
      </c>
      <c r="Q39" s="22">
        <f ca="1">'2018 activity'!AO43</f>
        <v>987.13521556035721</v>
      </c>
      <c r="R39" s="22">
        <f ca="1">'2018 activity'!AP43</f>
        <v>3217.120900116774</v>
      </c>
      <c r="S39" s="21">
        <f t="shared" ca="1" si="6"/>
        <v>201439.97010275276</v>
      </c>
    </row>
    <row r="40" spans="1:19" x14ac:dyDescent="0.2">
      <c r="A40" s="20">
        <v>43353</v>
      </c>
      <c r="B40">
        <v>95.1</v>
      </c>
      <c r="C40">
        <v>0</v>
      </c>
      <c r="D40">
        <v>0</v>
      </c>
      <c r="E40">
        <v>0</v>
      </c>
      <c r="F40">
        <v>1</v>
      </c>
      <c r="G40" s="18">
        <v>43353</v>
      </c>
      <c r="H40" s="22">
        <f t="shared" si="1"/>
        <v>10389.672623417571</v>
      </c>
      <c r="I40" s="22">
        <f t="shared" si="2"/>
        <v>0</v>
      </c>
      <c r="J40" s="22">
        <f t="shared" si="3"/>
        <v>0</v>
      </c>
      <c r="K40" s="22">
        <f t="shared" si="4"/>
        <v>0</v>
      </c>
      <c r="L40" s="22">
        <f t="shared" si="5"/>
        <v>147188.99862487518</v>
      </c>
      <c r="M40" s="22">
        <f ca="1">'2018 activity'!AK44</f>
        <v>3006.4576632321864</v>
      </c>
      <c r="N40" s="22">
        <f ca="1">'2018 activity'!AL44</f>
        <v>9381.0027987024914</v>
      </c>
      <c r="O40" s="22">
        <f ca="1">'2018 activity'!AM44</f>
        <v>27092.738651593121</v>
      </c>
      <c r="P40" s="22">
        <f ca="1">'2018 activity'!AN44</f>
        <v>1020.5329219897422</v>
      </c>
      <c r="Q40" s="22">
        <f ca="1">'2018 activity'!AO44</f>
        <v>1171.7683257767931</v>
      </c>
      <c r="R40" s="22">
        <f ca="1">'2018 activity'!AP44</f>
        <v>3350.8354635683795</v>
      </c>
      <c r="S40" s="21">
        <f t="shared" ca="1" si="6"/>
        <v>202602.00707315549</v>
      </c>
    </row>
    <row r="41" spans="1:19" x14ac:dyDescent="0.2">
      <c r="A41" s="20">
        <v>43360</v>
      </c>
      <c r="B41">
        <v>95.1</v>
      </c>
      <c r="C41">
        <v>0</v>
      </c>
      <c r="D41">
        <v>0</v>
      </c>
      <c r="E41">
        <v>0</v>
      </c>
      <c r="F41">
        <v>1</v>
      </c>
      <c r="G41" s="18">
        <v>43360</v>
      </c>
      <c r="H41" s="22">
        <f t="shared" si="1"/>
        <v>10389.672623417571</v>
      </c>
      <c r="I41" s="22">
        <f t="shared" si="2"/>
        <v>0</v>
      </c>
      <c r="J41" s="22">
        <f t="shared" si="3"/>
        <v>0</v>
      </c>
      <c r="K41" s="22">
        <f t="shared" si="4"/>
        <v>0</v>
      </c>
      <c r="L41" s="22">
        <f t="shared" si="5"/>
        <v>147188.99862487518</v>
      </c>
      <c r="M41" s="22">
        <f ca="1">'2018 activity'!AK45</f>
        <v>3006.4576632321864</v>
      </c>
      <c r="N41" s="22">
        <f ca="1">'2018 activity'!AL45</f>
        <v>9329.1740539582788</v>
      </c>
      <c r="O41" s="22">
        <f ca="1">'2018 activity'!AM45</f>
        <v>27079.350424871132</v>
      </c>
      <c r="P41" s="22">
        <f ca="1">'2018 activity'!AN45</f>
        <v>997.47559233958896</v>
      </c>
      <c r="Q41" s="22">
        <f ca="1">'2018 activity'!AO45</f>
        <v>1028.5812071504865</v>
      </c>
      <c r="R41" s="22">
        <f ca="1">'2018 activity'!AP45</f>
        <v>3202.3368275165008</v>
      </c>
      <c r="S41" s="21">
        <f t="shared" ca="1" si="6"/>
        <v>202222.04701736092</v>
      </c>
    </row>
    <row r="42" spans="1:19" x14ac:dyDescent="0.2">
      <c r="A42" s="20">
        <v>43367</v>
      </c>
      <c r="B42">
        <v>100.7</v>
      </c>
      <c r="C42">
        <v>0</v>
      </c>
      <c r="D42">
        <v>0</v>
      </c>
      <c r="E42">
        <v>0</v>
      </c>
      <c r="F42">
        <v>1</v>
      </c>
      <c r="G42" s="18">
        <v>43367</v>
      </c>
      <c r="H42" s="22">
        <f t="shared" si="1"/>
        <v>11001.472483471603</v>
      </c>
      <c r="I42" s="22">
        <f t="shared" si="2"/>
        <v>0</v>
      </c>
      <c r="J42" s="22">
        <f t="shared" si="3"/>
        <v>0</v>
      </c>
      <c r="K42" s="22">
        <f t="shared" si="4"/>
        <v>0</v>
      </c>
      <c r="L42" s="22">
        <f t="shared" si="5"/>
        <v>147188.99862487518</v>
      </c>
      <c r="M42" s="22">
        <f ca="1">'2018 activity'!AK46</f>
        <v>3321.2911639787726</v>
      </c>
      <c r="N42" s="22">
        <f ca="1">'2018 activity'!AL46</f>
        <v>9329.1740539582788</v>
      </c>
      <c r="O42" s="22">
        <f ca="1">'2018 activity'!AM46</f>
        <v>25423.84648962368</v>
      </c>
      <c r="P42" s="22">
        <f ca="1">'2018 activity'!AN46</f>
        <v>1016.9492102831581</v>
      </c>
      <c r="Q42" s="22">
        <f ca="1">'2018 activity'!AO46</f>
        <v>1095.3331850840098</v>
      </c>
      <c r="R42" s="22">
        <f ca="1">'2018 activity'!AP46</f>
        <v>3278.7518179809695</v>
      </c>
      <c r="S42" s="21">
        <f t="shared" ca="1" si="6"/>
        <v>201655.81702925565</v>
      </c>
    </row>
    <row r="43" spans="1:19" x14ac:dyDescent="0.2">
      <c r="A43" s="20">
        <v>43374</v>
      </c>
      <c r="B43">
        <v>100.7</v>
      </c>
      <c r="C43">
        <v>0</v>
      </c>
      <c r="D43">
        <v>0</v>
      </c>
      <c r="E43">
        <v>0</v>
      </c>
      <c r="F43">
        <v>1</v>
      </c>
      <c r="G43" s="18">
        <v>43374</v>
      </c>
      <c r="H43" s="22">
        <f t="shared" si="1"/>
        <v>11001.472483471603</v>
      </c>
      <c r="I43" s="22">
        <f t="shared" si="2"/>
        <v>0</v>
      </c>
      <c r="J43" s="22">
        <f t="shared" si="3"/>
        <v>0</v>
      </c>
      <c r="K43" s="22">
        <f t="shared" si="4"/>
        <v>0</v>
      </c>
      <c r="L43" s="22">
        <f t="shared" si="5"/>
        <v>147188.99862487518</v>
      </c>
      <c r="M43" s="22">
        <f ca="1">'2018 activity'!AK47</f>
        <v>3202.6507908886929</v>
      </c>
      <c r="N43" s="22">
        <f ca="1">'2018 activity'!AL47</f>
        <v>9329.1740539582788</v>
      </c>
      <c r="O43" s="22">
        <f ca="1">'2018 activity'!AM47</f>
        <v>26483.543272571635</v>
      </c>
      <c r="P43" s="22">
        <f ca="1">'2018 activity'!AN47</f>
        <v>1134.3057534752757</v>
      </c>
      <c r="Q43" s="22">
        <f ca="1">'2018 activity'!AO47</f>
        <v>224.5631548947278</v>
      </c>
      <c r="R43" s="22">
        <f ca="1">'2018 activity'!AP47</f>
        <v>3308.8106824620995</v>
      </c>
      <c r="S43" s="21">
        <f t="shared" ca="1" si="6"/>
        <v>201873.5188165975</v>
      </c>
    </row>
    <row r="44" spans="1:19" x14ac:dyDescent="0.2">
      <c r="A44" s="20">
        <v>43381</v>
      </c>
      <c r="B44">
        <v>100.7</v>
      </c>
      <c r="C44">
        <v>0</v>
      </c>
      <c r="D44">
        <v>0</v>
      </c>
      <c r="E44">
        <v>0</v>
      </c>
      <c r="F44">
        <v>1</v>
      </c>
      <c r="G44" s="18">
        <v>43381</v>
      </c>
      <c r="H44" s="22">
        <f t="shared" si="1"/>
        <v>11001.472483471603</v>
      </c>
      <c r="I44" s="22">
        <f t="shared" si="2"/>
        <v>0</v>
      </c>
      <c r="J44" s="22">
        <f t="shared" si="3"/>
        <v>0</v>
      </c>
      <c r="K44" s="22">
        <f t="shared" si="4"/>
        <v>0</v>
      </c>
      <c r="L44" s="22">
        <f t="shared" si="5"/>
        <v>147188.99862487518</v>
      </c>
      <c r="M44" s="22">
        <f ca="1">'2018 activity'!AK48</f>
        <v>2613.2472861759511</v>
      </c>
      <c r="N44" s="22">
        <f ca="1">'2018 activity'!AL48</f>
        <v>932.9174053958277</v>
      </c>
      <c r="O44" s="22">
        <f ca="1">'2018 activity'!AM48</f>
        <v>22976.107439950309</v>
      </c>
      <c r="P44" s="22">
        <f ca="1">'2018 activity'!AN48</f>
        <v>1111.253085605917</v>
      </c>
      <c r="Q44" s="22">
        <f ca="1">'2018 activity'!AO48</f>
        <v>933.72215991940084</v>
      </c>
      <c r="R44" s="22">
        <f ca="1">'2018 activity'!AP48</f>
        <v>3289.8912378022351</v>
      </c>
      <c r="S44" s="21">
        <f t="shared" ca="1" si="6"/>
        <v>190047.60972319639</v>
      </c>
    </row>
    <row r="45" spans="1:19" x14ac:dyDescent="0.2">
      <c r="A45" s="20">
        <v>43388</v>
      </c>
      <c r="B45">
        <v>100.7</v>
      </c>
      <c r="C45">
        <v>0</v>
      </c>
      <c r="D45">
        <v>0</v>
      </c>
      <c r="E45">
        <v>0</v>
      </c>
      <c r="F45">
        <v>1</v>
      </c>
      <c r="G45" s="18">
        <v>43388</v>
      </c>
      <c r="H45" s="22">
        <f t="shared" si="1"/>
        <v>11001.472483471603</v>
      </c>
      <c r="I45" s="22">
        <f t="shared" si="2"/>
        <v>0</v>
      </c>
      <c r="J45" s="22">
        <f t="shared" si="3"/>
        <v>0</v>
      </c>
      <c r="K45" s="22">
        <f t="shared" si="4"/>
        <v>0</v>
      </c>
      <c r="L45" s="22">
        <f t="shared" si="5"/>
        <v>147188.99862487518</v>
      </c>
      <c r="M45" s="22">
        <f ca="1">'2018 activity'!AK49</f>
        <v>2175.7308459252122</v>
      </c>
      <c r="N45" s="22">
        <f ca="1">'2018 activity'!AL49</f>
        <v>0</v>
      </c>
      <c r="O45" s="22">
        <f ca="1">'2018 activity'!AM49</f>
        <v>26844.225517410796</v>
      </c>
      <c r="P45" s="22">
        <f ca="1">'2018 activity'!AN49</f>
        <v>1112.9424259890272</v>
      </c>
      <c r="Q45" s="22">
        <f ca="1">'2018 activity'!AO49</f>
        <v>233.43053997985015</v>
      </c>
      <c r="R45" s="22">
        <f ca="1">'2018 activity'!AP49</f>
        <v>3251.9942980595292</v>
      </c>
      <c r="S45" s="21">
        <f t="shared" ca="1" si="6"/>
        <v>191808.79473571118</v>
      </c>
    </row>
    <row r="46" spans="1:19" x14ac:dyDescent="0.2">
      <c r="A46" s="20">
        <v>43395</v>
      </c>
      <c r="B46">
        <v>100.7</v>
      </c>
      <c r="C46">
        <v>0</v>
      </c>
      <c r="D46">
        <v>0</v>
      </c>
      <c r="E46">
        <v>0</v>
      </c>
      <c r="F46">
        <v>1</v>
      </c>
      <c r="G46" s="18">
        <v>43395</v>
      </c>
      <c r="H46" s="22">
        <f t="shared" si="1"/>
        <v>11001.472483471603</v>
      </c>
      <c r="I46" s="22">
        <f t="shared" si="2"/>
        <v>0</v>
      </c>
      <c r="J46" s="22">
        <f t="shared" si="3"/>
        <v>0</v>
      </c>
      <c r="K46" s="22">
        <f t="shared" si="4"/>
        <v>0</v>
      </c>
      <c r="L46" s="22">
        <f t="shared" si="5"/>
        <v>147188.99862487518</v>
      </c>
      <c r="M46" s="22">
        <f ca="1">'2018 activity'!AK50</f>
        <v>1813.3123146271546</v>
      </c>
      <c r="N46" s="22">
        <f ca="1">'2018 activity'!AL50</f>
        <v>0</v>
      </c>
      <c r="O46" s="22">
        <f ca="1">'2018 activity'!AM50</f>
        <v>32273.702824462904</v>
      </c>
      <c r="P46" s="22">
        <f ca="1">'2018 activity'!AN50</f>
        <v>1123.1397347083068</v>
      </c>
      <c r="Q46" s="22">
        <f ca="1">'2018 activity'!AO50</f>
        <v>968.84829559917034</v>
      </c>
      <c r="R46" s="22">
        <f ca="1">'2018 activity'!AP50</f>
        <v>3196.1905929274221</v>
      </c>
      <c r="S46" s="21">
        <f t="shared" ca="1" si="6"/>
        <v>197565.66487067172</v>
      </c>
    </row>
    <row r="47" spans="1:19" x14ac:dyDescent="0.2">
      <c r="A47" s="20">
        <v>43402</v>
      </c>
      <c r="B47">
        <v>98.5</v>
      </c>
      <c r="C47">
        <v>0</v>
      </c>
      <c r="D47">
        <v>0</v>
      </c>
      <c r="E47">
        <v>0</v>
      </c>
      <c r="F47">
        <v>1</v>
      </c>
      <c r="G47" s="18">
        <v>43402</v>
      </c>
      <c r="H47" s="22">
        <f t="shared" si="1"/>
        <v>10761.122538450376</v>
      </c>
      <c r="I47" s="22">
        <f t="shared" si="2"/>
        <v>0</v>
      </c>
      <c r="J47" s="22">
        <f t="shared" si="3"/>
        <v>0</v>
      </c>
      <c r="K47" s="22">
        <f t="shared" si="4"/>
        <v>0</v>
      </c>
      <c r="L47" s="22">
        <f t="shared" si="5"/>
        <v>147188.99862487518</v>
      </c>
      <c r="M47" s="22">
        <f ca="1">'2018 activity'!AK51</f>
        <v>2112.9615270103473</v>
      </c>
      <c r="N47" s="22">
        <f ca="1">'2018 activity'!AL51</f>
        <v>0</v>
      </c>
      <c r="O47" s="22">
        <f ca="1">'2018 activity'!AM51</f>
        <v>26746.702691903418</v>
      </c>
      <c r="P47" s="22">
        <f ca="1">'2018 activity'!AN51</f>
        <v>1098.1661387643467</v>
      </c>
      <c r="Q47" s="22">
        <f ca="1">'2018 activity'!AO51</f>
        <v>946.85556176177579</v>
      </c>
      <c r="R47" s="22">
        <f ca="1">'2018 activity'!AP51</f>
        <v>4822.2207093350526</v>
      </c>
      <c r="S47" s="21">
        <f t="shared" ca="1" si="6"/>
        <v>193677.0277921005</v>
      </c>
    </row>
    <row r="48" spans="1:19" x14ac:dyDescent="0.2">
      <c r="A48" s="20">
        <v>43409</v>
      </c>
      <c r="B48">
        <v>98.5</v>
      </c>
      <c r="C48">
        <v>1</v>
      </c>
      <c r="D48">
        <v>0</v>
      </c>
      <c r="E48">
        <v>0</v>
      </c>
      <c r="F48">
        <v>1</v>
      </c>
      <c r="G48" s="18">
        <v>43409</v>
      </c>
      <c r="H48" s="22">
        <f t="shared" si="1"/>
        <v>10761.122538450376</v>
      </c>
      <c r="I48" s="22">
        <f t="shared" si="2"/>
        <v>17850.183077437447</v>
      </c>
      <c r="J48" s="22">
        <f t="shared" si="3"/>
        <v>0</v>
      </c>
      <c r="K48" s="22">
        <f t="shared" si="4"/>
        <v>0</v>
      </c>
      <c r="L48" s="22">
        <f t="shared" si="5"/>
        <v>147188.99862487518</v>
      </c>
      <c r="M48" s="22">
        <f ca="1">'2018 activity'!AK52</f>
        <v>2501.6187100691932</v>
      </c>
      <c r="N48" s="22">
        <f ca="1">'2018 activity'!AL52</f>
        <v>0</v>
      </c>
      <c r="O48" s="22">
        <f ca="1">'2018 activity'!AM52</f>
        <v>27496.614235775498</v>
      </c>
      <c r="P48" s="22">
        <f ca="1">'2018 activity'!AN52</f>
        <v>1004.3117620157697</v>
      </c>
      <c r="Q48" s="22">
        <f ca="1">'2018 activity'!AO52</f>
        <v>1839.2157470028285</v>
      </c>
      <c r="R48" s="22">
        <f ca="1">'2018 activity'!AP52</f>
        <v>5388.1379235195363</v>
      </c>
      <c r="S48" s="21">
        <f t="shared" ca="1" si="6"/>
        <v>214030.20261914583</v>
      </c>
    </row>
    <row r="49" spans="1:19" x14ac:dyDescent="0.2">
      <c r="A49" s="20">
        <v>43416</v>
      </c>
      <c r="B49">
        <v>98.5</v>
      </c>
      <c r="C49">
        <v>1</v>
      </c>
      <c r="D49">
        <v>0</v>
      </c>
      <c r="E49">
        <v>0</v>
      </c>
      <c r="F49">
        <v>1</v>
      </c>
      <c r="G49" s="18">
        <v>43416</v>
      </c>
      <c r="H49" s="22">
        <f t="shared" si="1"/>
        <v>10761.122538450376</v>
      </c>
      <c r="I49" s="22">
        <f t="shared" si="2"/>
        <v>17850.183077437447</v>
      </c>
      <c r="J49" s="22">
        <f t="shared" si="3"/>
        <v>0</v>
      </c>
      <c r="K49" s="22">
        <f t="shared" si="4"/>
        <v>0</v>
      </c>
      <c r="L49" s="22">
        <f t="shared" si="5"/>
        <v>147188.99862487518</v>
      </c>
      <c r="M49" s="22">
        <f ca="1">'2018 activity'!AK53</f>
        <v>2501.6187100691932</v>
      </c>
      <c r="N49" s="22">
        <f ca="1">'2018 activity'!AL53</f>
        <v>8396.2566485624502</v>
      </c>
      <c r="O49" s="22">
        <f ca="1">'2018 activity'!AM53</f>
        <v>28282.605652820628</v>
      </c>
      <c r="P49" s="22">
        <f ca="1">'2018 activity'!AN53</f>
        <v>1070.7475923288118</v>
      </c>
      <c r="Q49" s="22">
        <f ca="1">'2018 activity'!AO53</f>
        <v>1832.5735587504346</v>
      </c>
      <c r="R49" s="22">
        <f ca="1">'2018 activity'!AP53</f>
        <v>6596.8089744636827</v>
      </c>
      <c r="S49" s="21">
        <f t="shared" ca="1" si="6"/>
        <v>224480.91537775824</v>
      </c>
    </row>
    <row r="50" spans="1:19" x14ac:dyDescent="0.2">
      <c r="A50" s="20">
        <v>43423</v>
      </c>
      <c r="B50">
        <v>98.5</v>
      </c>
      <c r="C50">
        <v>1</v>
      </c>
      <c r="D50">
        <v>0</v>
      </c>
      <c r="E50">
        <v>0</v>
      </c>
      <c r="F50">
        <v>1</v>
      </c>
      <c r="G50" s="18">
        <v>43423</v>
      </c>
      <c r="H50" s="22">
        <f t="shared" si="1"/>
        <v>10761.122538450376</v>
      </c>
      <c r="I50" s="22">
        <f t="shared" si="2"/>
        <v>17850.183077437447</v>
      </c>
      <c r="J50" s="22">
        <f t="shared" si="3"/>
        <v>0</v>
      </c>
      <c r="K50" s="22">
        <f t="shared" si="4"/>
        <v>0</v>
      </c>
      <c r="L50" s="22">
        <f t="shared" si="5"/>
        <v>147188.99862487518</v>
      </c>
      <c r="M50" s="22">
        <f ca="1">'2018 activity'!AK54</f>
        <v>2640.6594155101338</v>
      </c>
      <c r="N50" s="22">
        <f ca="1">'2018 activity'!AL54</f>
        <v>9329.1740539582788</v>
      </c>
      <c r="O50" s="22">
        <f ca="1">'2018 activity'!AM54</f>
        <v>29526.227471547907</v>
      </c>
      <c r="P50" s="22">
        <f ca="1">'2018 activity'!AN54</f>
        <v>1026.3139468682134</v>
      </c>
      <c r="Q50" s="22">
        <f ca="1">'2018 activity'!AO54</f>
        <v>1310.5428363779981</v>
      </c>
      <c r="R50" s="22">
        <f ca="1">'2018 activity'!AP54</f>
        <v>10467.154631983265</v>
      </c>
      <c r="S50" s="21">
        <f t="shared" ca="1" si="6"/>
        <v>230100.37659700878</v>
      </c>
    </row>
    <row r="51" spans="1:19" x14ac:dyDescent="0.2">
      <c r="A51" s="20">
        <v>43430</v>
      </c>
      <c r="B51">
        <v>95.9</v>
      </c>
      <c r="C51">
        <v>1</v>
      </c>
      <c r="D51">
        <v>1</v>
      </c>
      <c r="E51">
        <v>0</v>
      </c>
      <c r="F51">
        <v>1</v>
      </c>
      <c r="G51" s="18">
        <v>43430</v>
      </c>
      <c r="H51" s="22">
        <f t="shared" si="1"/>
        <v>10477.072603425291</v>
      </c>
      <c r="I51" s="22">
        <f t="shared" si="2"/>
        <v>17850.183077437447</v>
      </c>
      <c r="J51" s="22">
        <f t="shared" si="3"/>
        <v>152236.26381312497</v>
      </c>
      <c r="K51" s="22">
        <f t="shared" si="4"/>
        <v>0</v>
      </c>
      <c r="L51" s="22">
        <f t="shared" si="5"/>
        <v>147188.99862487518</v>
      </c>
      <c r="M51" s="22">
        <f ca="1">'2018 activity'!AK55</f>
        <v>2473.19067775957</v>
      </c>
      <c r="N51" s="22">
        <f ca="1">'2018 activity'!AL55</f>
        <v>9329.1740539582788</v>
      </c>
      <c r="O51" s="22">
        <f ca="1">'2018 activity'!AM55</f>
        <v>25548.790329374297</v>
      </c>
      <c r="P51" s="22">
        <f ca="1">'2018 activity'!AN55</f>
        <v>1031.2003215729853</v>
      </c>
      <c r="Q51" s="22">
        <f ca="1">'2018 activity'!AO55</f>
        <v>618.57426647260104</v>
      </c>
      <c r="R51" s="22">
        <f ca="1">'2018 activity'!AP55</f>
        <v>8571.506076417083</v>
      </c>
      <c r="S51" s="21">
        <f t="shared" ca="1" si="6"/>
        <v>375324.95384441776</v>
      </c>
    </row>
    <row r="52" spans="1:19" x14ac:dyDescent="0.2">
      <c r="A52" s="20">
        <v>43437</v>
      </c>
      <c r="B52">
        <v>95.9</v>
      </c>
      <c r="C52">
        <v>1</v>
      </c>
      <c r="D52">
        <v>0</v>
      </c>
      <c r="E52">
        <v>0</v>
      </c>
      <c r="F52">
        <v>1</v>
      </c>
      <c r="G52" s="18">
        <v>43437</v>
      </c>
      <c r="H52" s="22">
        <f t="shared" si="1"/>
        <v>10477.072603425291</v>
      </c>
      <c r="I52" s="22">
        <f t="shared" si="2"/>
        <v>17850.183077437447</v>
      </c>
      <c r="J52" s="22">
        <f t="shared" si="3"/>
        <v>0</v>
      </c>
      <c r="K52" s="22">
        <f t="shared" si="4"/>
        <v>0</v>
      </c>
      <c r="L52" s="22">
        <f t="shared" si="5"/>
        <v>147188.99862487518</v>
      </c>
      <c r="M52" s="22">
        <f ca="1">'2018 activity'!AK56</f>
        <v>3031.4423305130276</v>
      </c>
      <c r="N52" s="22">
        <f ca="1">'2018 activity'!AL56</f>
        <v>9329.1740539582788</v>
      </c>
      <c r="O52" s="22">
        <f ca="1">'2018 activity'!AM56</f>
        <v>21785.968635976122</v>
      </c>
      <c r="P52" s="22">
        <f ca="1">'2018 activity'!AN56</f>
        <v>972.18012611391043</v>
      </c>
      <c r="Q52" s="22">
        <f ca="1">'2018 activity'!AO56</f>
        <v>794.07074116765421</v>
      </c>
      <c r="R52" s="22">
        <f ca="1">'2018 activity'!AP56</f>
        <v>6532.9074992272199</v>
      </c>
      <c r="S52" s="21">
        <f t="shared" ca="1" si="6"/>
        <v>217961.99769269407</v>
      </c>
    </row>
    <row r="53" spans="1:19" x14ac:dyDescent="0.2">
      <c r="A53" s="20">
        <v>43444</v>
      </c>
      <c r="B53">
        <v>95.9</v>
      </c>
      <c r="C53">
        <v>1</v>
      </c>
      <c r="D53">
        <v>0</v>
      </c>
      <c r="E53">
        <v>0</v>
      </c>
      <c r="F53">
        <v>1</v>
      </c>
      <c r="G53" s="18">
        <v>43444</v>
      </c>
      <c r="H53" s="22">
        <f t="shared" si="1"/>
        <v>10477.072603425291</v>
      </c>
      <c r="I53" s="22">
        <f t="shared" si="2"/>
        <v>17850.183077437447</v>
      </c>
      <c r="J53" s="22">
        <f t="shared" si="3"/>
        <v>0</v>
      </c>
      <c r="K53" s="22">
        <f t="shared" si="4"/>
        <v>0</v>
      </c>
      <c r="L53" s="22">
        <f t="shared" si="5"/>
        <v>147188.99862487518</v>
      </c>
      <c r="M53" s="22">
        <f ca="1">'2018 activity'!AK57</f>
        <v>2905.0990361738513</v>
      </c>
      <c r="N53" s="22">
        <f ca="1">'2018 activity'!AL57</f>
        <v>10262.091459354106</v>
      </c>
      <c r="O53" s="22">
        <f ca="1">'2018 activity'!AM57</f>
        <v>20967.516205185097</v>
      </c>
      <c r="P53" s="22">
        <f ca="1">'2018 activity'!AN57</f>
        <v>939.08987694154177</v>
      </c>
      <c r="Q53" s="22">
        <f ca="1">'2018 activity'!AO57</f>
        <v>2569.4733718380667</v>
      </c>
      <c r="R53" s="22">
        <f ca="1">'2018 activity'!AP57</f>
        <v>6349.5616922231429</v>
      </c>
      <c r="S53" s="21">
        <f t="shared" ca="1" si="6"/>
        <v>219509.08594745371</v>
      </c>
    </row>
    <row r="54" spans="1:19" x14ac:dyDescent="0.2">
      <c r="A54" s="20">
        <v>43451</v>
      </c>
      <c r="B54">
        <v>95.9</v>
      </c>
      <c r="C54">
        <v>1</v>
      </c>
      <c r="D54">
        <v>0</v>
      </c>
      <c r="E54">
        <v>0</v>
      </c>
      <c r="F54">
        <v>1</v>
      </c>
      <c r="G54" s="18">
        <v>43451</v>
      </c>
      <c r="H54" s="22">
        <f t="shared" si="1"/>
        <v>10477.072603425291</v>
      </c>
      <c r="I54" s="22">
        <f t="shared" si="2"/>
        <v>17850.183077437447</v>
      </c>
      <c r="J54" s="22">
        <f t="shared" si="3"/>
        <v>0</v>
      </c>
      <c r="K54" s="22">
        <f t="shared" si="4"/>
        <v>0</v>
      </c>
      <c r="L54" s="22">
        <f t="shared" si="5"/>
        <v>147188.99862487518</v>
      </c>
      <c r="M54" s="22">
        <f ca="1">'2018 activity'!AK58</f>
        <v>2667.8831349103298</v>
      </c>
      <c r="N54" s="22">
        <f ca="1">'2018 activity'!AL58</f>
        <v>10365.748948842531</v>
      </c>
      <c r="O54" s="22">
        <f ca="1">'2018 activity'!AM58</f>
        <v>27633.633883271286</v>
      </c>
      <c r="P54" s="22">
        <f ca="1">'2018 activity'!AN58</f>
        <v>977.29044675958119</v>
      </c>
      <c r="Q54" s="22">
        <f ca="1">'2018 activity'!AO58</f>
        <v>3785.8653307837462</v>
      </c>
      <c r="R54" s="22">
        <f ca="1">'2018 activity'!AP58</f>
        <v>7037.0771573390057</v>
      </c>
      <c r="S54" s="21">
        <f t="shared" ca="1" si="6"/>
        <v>227983.75320764436</v>
      </c>
    </row>
    <row r="55" spans="1:19" x14ac:dyDescent="0.2">
      <c r="A55" s="20">
        <v>43458</v>
      </c>
      <c r="B55">
        <v>95.9</v>
      </c>
      <c r="C55">
        <v>0</v>
      </c>
      <c r="D55">
        <v>0</v>
      </c>
      <c r="E55">
        <v>0</v>
      </c>
      <c r="F55">
        <v>1</v>
      </c>
      <c r="G55" s="18">
        <v>43458</v>
      </c>
      <c r="H55" s="22">
        <f t="shared" si="1"/>
        <v>10477.072603425291</v>
      </c>
      <c r="I55" s="22">
        <f t="shared" si="2"/>
        <v>0</v>
      </c>
      <c r="J55" s="22">
        <f t="shared" si="3"/>
        <v>0</v>
      </c>
      <c r="K55" s="22">
        <f t="shared" si="4"/>
        <v>0</v>
      </c>
      <c r="L55" s="22">
        <f t="shared" si="5"/>
        <v>147188.99862487518</v>
      </c>
      <c r="M55" s="22">
        <f ca="1">'2018 activity'!AK59</f>
        <v>3031.4423305130276</v>
      </c>
      <c r="N55" s="22">
        <f ca="1">'2018 activity'!AL59</f>
        <v>10365.748948842531</v>
      </c>
      <c r="O55" s="22">
        <f ca="1">'2018 activity'!AM59</f>
        <v>26069.525563041858</v>
      </c>
      <c r="P55" s="22">
        <f ca="1">'2018 activity'!AN59</f>
        <v>1052.2444109082944</v>
      </c>
      <c r="Q55" s="22">
        <f ca="1">'2018 activity'!AO59</f>
        <v>2213.6090626983041</v>
      </c>
      <c r="R55" s="22">
        <f ca="1">'2018 activity'!AP59</f>
        <v>3920.5610756949022</v>
      </c>
      <c r="S55" s="21">
        <f t="shared" ca="1" si="6"/>
        <v>204319.20261999936</v>
      </c>
    </row>
    <row r="57" spans="1:19" x14ac:dyDescent="0.2">
      <c r="S57" s="21">
        <f ca="1">SUM(S4:S55)</f>
        <v>10858743.235003771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2018 activity</vt:lpstr>
      <vt:lpstr>2018 spend</vt:lpstr>
      <vt:lpstr>Parameter</vt:lpstr>
      <vt:lpstr>Forecast - 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Yan</dc:creator>
  <cp:lastModifiedBy>Microsoft Office User</cp:lastModifiedBy>
  <dcterms:created xsi:type="dcterms:W3CDTF">2018-07-21T16:43:46Z</dcterms:created>
  <dcterms:modified xsi:type="dcterms:W3CDTF">2020-09-21T12:01:39Z</dcterms:modified>
</cp:coreProperties>
</file>