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NNAH\Y2S1\CY2001\Data collection\"/>
    </mc:Choice>
  </mc:AlternateContent>
  <xr:revisionPtr revIDLastSave="0" documentId="8_{A7275F2C-4E78-4D7C-969F-07909786191A}" xr6:coauthVersionLast="45" xr6:coauthVersionMax="45" xr10:uidLastSave="{00000000-0000-0000-0000-000000000000}"/>
  <bookViews>
    <workbookView xWindow="-108" yWindow="-108" windowWidth="23256" windowHeight="12576" xr2:uid="{5DED2617-D875-42AD-A8F3-4B8645DC3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5" i="1" l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464" i="1"/>
  <c r="P458" i="1"/>
  <c r="K458" i="1"/>
  <c r="Q458" i="1" s="1"/>
  <c r="J458" i="1"/>
  <c r="I458" i="1"/>
  <c r="O458" i="1" s="1"/>
  <c r="Q457" i="1"/>
  <c r="O457" i="1"/>
  <c r="M457" i="1"/>
  <c r="K457" i="1"/>
  <c r="J457" i="1"/>
  <c r="P457" i="1" s="1"/>
  <c r="I457" i="1"/>
  <c r="P456" i="1"/>
  <c r="K456" i="1"/>
  <c r="Q456" i="1" s="1"/>
  <c r="J456" i="1"/>
  <c r="I456" i="1"/>
  <c r="M455" i="1"/>
  <c r="K455" i="1"/>
  <c r="Q455" i="1" s="1"/>
  <c r="J455" i="1"/>
  <c r="P455" i="1" s="1"/>
  <c r="I455" i="1"/>
  <c r="O455" i="1" s="1"/>
  <c r="K454" i="1"/>
  <c r="Q454" i="1" s="1"/>
  <c r="J454" i="1"/>
  <c r="P454" i="1" s="1"/>
  <c r="I454" i="1"/>
  <c r="P453" i="1"/>
  <c r="M453" i="1"/>
  <c r="K453" i="1"/>
  <c r="Q453" i="1" s="1"/>
  <c r="J453" i="1"/>
  <c r="I453" i="1"/>
  <c r="O453" i="1" s="1"/>
  <c r="Q452" i="1"/>
  <c r="K452" i="1"/>
  <c r="J452" i="1"/>
  <c r="P452" i="1" s="1"/>
  <c r="I452" i="1"/>
  <c r="M452" i="1" s="1"/>
  <c r="Q451" i="1"/>
  <c r="P451" i="1"/>
  <c r="M451" i="1"/>
  <c r="K451" i="1"/>
  <c r="J451" i="1"/>
  <c r="I451" i="1"/>
  <c r="O451" i="1" s="1"/>
  <c r="Q450" i="1"/>
  <c r="P450" i="1"/>
  <c r="K450" i="1"/>
  <c r="J450" i="1"/>
  <c r="I450" i="1"/>
  <c r="Q449" i="1"/>
  <c r="P449" i="1"/>
  <c r="O449" i="1"/>
  <c r="M449" i="1"/>
  <c r="K449" i="1"/>
  <c r="J449" i="1"/>
  <c r="I449" i="1"/>
  <c r="Q448" i="1"/>
  <c r="P448" i="1"/>
  <c r="O448" i="1"/>
  <c r="K448" i="1"/>
  <c r="J448" i="1"/>
  <c r="I448" i="1"/>
  <c r="M448" i="1" s="1"/>
  <c r="P447" i="1"/>
  <c r="M447" i="1"/>
  <c r="K447" i="1"/>
  <c r="Q447" i="1" s="1"/>
  <c r="J447" i="1"/>
  <c r="I447" i="1"/>
  <c r="O447" i="1" s="1"/>
  <c r="Q446" i="1"/>
  <c r="O446" i="1"/>
  <c r="K446" i="1"/>
  <c r="J446" i="1"/>
  <c r="P446" i="1" s="1"/>
  <c r="I446" i="1"/>
  <c r="Q445" i="1"/>
  <c r="O445" i="1"/>
  <c r="K445" i="1"/>
  <c r="J445" i="1"/>
  <c r="P445" i="1" s="1"/>
  <c r="I445" i="1"/>
  <c r="Q444" i="1"/>
  <c r="O444" i="1"/>
  <c r="K444" i="1"/>
  <c r="J444" i="1"/>
  <c r="P444" i="1" s="1"/>
  <c r="I444" i="1"/>
  <c r="Q443" i="1"/>
  <c r="O443" i="1"/>
  <c r="K443" i="1"/>
  <c r="J443" i="1"/>
  <c r="P443" i="1" s="1"/>
  <c r="I443" i="1"/>
  <c r="Q442" i="1"/>
  <c r="O442" i="1"/>
  <c r="K442" i="1"/>
  <c r="J442" i="1"/>
  <c r="P442" i="1" s="1"/>
  <c r="I442" i="1"/>
  <c r="Q441" i="1"/>
  <c r="O441" i="1"/>
  <c r="K441" i="1"/>
  <c r="J441" i="1"/>
  <c r="P441" i="1" s="1"/>
  <c r="I441" i="1"/>
  <c r="Q440" i="1"/>
  <c r="O440" i="1"/>
  <c r="K440" i="1"/>
  <c r="J440" i="1"/>
  <c r="P440" i="1" s="1"/>
  <c r="I440" i="1"/>
  <c r="Q439" i="1"/>
  <c r="O439" i="1"/>
  <c r="K439" i="1"/>
  <c r="J439" i="1"/>
  <c r="P439" i="1" s="1"/>
  <c r="I439" i="1"/>
  <c r="Q438" i="1"/>
  <c r="O438" i="1"/>
  <c r="K438" i="1"/>
  <c r="J438" i="1"/>
  <c r="P438" i="1" s="1"/>
  <c r="I438" i="1"/>
  <c r="Q437" i="1"/>
  <c r="O437" i="1"/>
  <c r="K437" i="1"/>
  <c r="J437" i="1"/>
  <c r="P437" i="1" s="1"/>
  <c r="I437" i="1"/>
  <c r="Q436" i="1"/>
  <c r="O436" i="1"/>
  <c r="K436" i="1"/>
  <c r="J436" i="1"/>
  <c r="P436" i="1" s="1"/>
  <c r="I436" i="1"/>
  <c r="Q435" i="1"/>
  <c r="O435" i="1"/>
  <c r="K435" i="1"/>
  <c r="J435" i="1"/>
  <c r="P435" i="1" s="1"/>
  <c r="I435" i="1"/>
  <c r="Q434" i="1"/>
  <c r="O434" i="1"/>
  <c r="K434" i="1"/>
  <c r="J434" i="1"/>
  <c r="P434" i="1" s="1"/>
  <c r="I434" i="1"/>
  <c r="Q433" i="1"/>
  <c r="O433" i="1"/>
  <c r="K433" i="1"/>
  <c r="J433" i="1"/>
  <c r="P433" i="1" s="1"/>
  <c r="I433" i="1"/>
  <c r="Q432" i="1"/>
  <c r="O432" i="1"/>
  <c r="K432" i="1"/>
  <c r="J432" i="1"/>
  <c r="P432" i="1" s="1"/>
  <c r="I432" i="1"/>
  <c r="Q431" i="1"/>
  <c r="O431" i="1"/>
  <c r="K431" i="1"/>
  <c r="J431" i="1"/>
  <c r="P431" i="1" s="1"/>
  <c r="I431" i="1"/>
  <c r="Q430" i="1"/>
  <c r="O430" i="1"/>
  <c r="K430" i="1"/>
  <c r="J430" i="1"/>
  <c r="P430" i="1" s="1"/>
  <c r="I430" i="1"/>
  <c r="Q429" i="1"/>
  <c r="O429" i="1"/>
  <c r="K429" i="1"/>
  <c r="J429" i="1"/>
  <c r="P429" i="1" s="1"/>
  <c r="I429" i="1"/>
  <c r="Q428" i="1"/>
  <c r="O428" i="1"/>
  <c r="K428" i="1"/>
  <c r="J428" i="1"/>
  <c r="P428" i="1" s="1"/>
  <c r="I428" i="1"/>
  <c r="Q427" i="1"/>
  <c r="O427" i="1"/>
  <c r="K427" i="1"/>
  <c r="J427" i="1"/>
  <c r="P427" i="1" s="1"/>
  <c r="I427" i="1"/>
  <c r="Q426" i="1"/>
  <c r="O426" i="1"/>
  <c r="K426" i="1"/>
  <c r="J426" i="1"/>
  <c r="P426" i="1" s="1"/>
  <c r="I426" i="1"/>
  <c r="Q425" i="1"/>
  <c r="O425" i="1"/>
  <c r="K425" i="1"/>
  <c r="J425" i="1"/>
  <c r="P425" i="1" s="1"/>
  <c r="I425" i="1"/>
  <c r="Q424" i="1"/>
  <c r="O424" i="1"/>
  <c r="K424" i="1"/>
  <c r="J424" i="1"/>
  <c r="P424" i="1" s="1"/>
  <c r="I424" i="1"/>
  <c r="Q423" i="1"/>
  <c r="O423" i="1"/>
  <c r="K423" i="1"/>
  <c r="J423" i="1"/>
  <c r="P423" i="1" s="1"/>
  <c r="I423" i="1"/>
  <c r="Q422" i="1"/>
  <c r="O422" i="1"/>
  <c r="K422" i="1"/>
  <c r="J422" i="1"/>
  <c r="P422" i="1" s="1"/>
  <c r="I422" i="1"/>
  <c r="Q421" i="1"/>
  <c r="O421" i="1"/>
  <c r="K421" i="1"/>
  <c r="J421" i="1"/>
  <c r="P421" i="1" s="1"/>
  <c r="I421" i="1"/>
  <c r="Q420" i="1"/>
  <c r="O420" i="1"/>
  <c r="K420" i="1"/>
  <c r="J420" i="1"/>
  <c r="P420" i="1" s="1"/>
  <c r="I420" i="1"/>
  <c r="Q419" i="1"/>
  <c r="O419" i="1"/>
  <c r="K419" i="1"/>
  <c r="J419" i="1"/>
  <c r="P419" i="1" s="1"/>
  <c r="I419" i="1"/>
  <c r="Q418" i="1"/>
  <c r="O418" i="1"/>
  <c r="K418" i="1"/>
  <c r="J418" i="1"/>
  <c r="P418" i="1" s="1"/>
  <c r="I418" i="1"/>
  <c r="Q417" i="1"/>
  <c r="O417" i="1"/>
  <c r="K417" i="1"/>
  <c r="J417" i="1"/>
  <c r="P417" i="1" s="1"/>
  <c r="I417" i="1"/>
  <c r="Q416" i="1"/>
  <c r="O416" i="1"/>
  <c r="K416" i="1"/>
  <c r="J416" i="1"/>
  <c r="P416" i="1" s="1"/>
  <c r="I416" i="1"/>
  <c r="Q415" i="1"/>
  <c r="O415" i="1"/>
  <c r="K415" i="1"/>
  <c r="J415" i="1"/>
  <c r="P415" i="1" s="1"/>
  <c r="I415" i="1"/>
  <c r="Q414" i="1"/>
  <c r="O414" i="1"/>
  <c r="K414" i="1"/>
  <c r="J414" i="1"/>
  <c r="P414" i="1" s="1"/>
  <c r="I414" i="1"/>
  <c r="Q413" i="1"/>
  <c r="O413" i="1"/>
  <c r="K413" i="1"/>
  <c r="J413" i="1"/>
  <c r="P413" i="1" s="1"/>
  <c r="I413" i="1"/>
  <c r="Q412" i="1"/>
  <c r="O412" i="1"/>
  <c r="K412" i="1"/>
  <c r="J412" i="1"/>
  <c r="P412" i="1" s="1"/>
  <c r="I412" i="1"/>
  <c r="Q411" i="1"/>
  <c r="O411" i="1"/>
  <c r="K411" i="1"/>
  <c r="J411" i="1"/>
  <c r="P411" i="1" s="1"/>
  <c r="I411" i="1"/>
  <c r="Q410" i="1"/>
  <c r="O410" i="1"/>
  <c r="K410" i="1"/>
  <c r="J410" i="1"/>
  <c r="P410" i="1" s="1"/>
  <c r="I410" i="1"/>
  <c r="Q409" i="1"/>
  <c r="O409" i="1"/>
  <c r="K409" i="1"/>
  <c r="J409" i="1"/>
  <c r="P409" i="1" s="1"/>
  <c r="I409" i="1"/>
  <c r="Q408" i="1"/>
  <c r="O408" i="1"/>
  <c r="K408" i="1"/>
  <c r="J408" i="1"/>
  <c r="P408" i="1" s="1"/>
  <c r="I408" i="1"/>
  <c r="Q407" i="1"/>
  <c r="O407" i="1"/>
  <c r="K407" i="1"/>
  <c r="J407" i="1"/>
  <c r="P407" i="1" s="1"/>
  <c r="I407" i="1"/>
  <c r="Q406" i="1"/>
  <c r="O406" i="1"/>
  <c r="K406" i="1"/>
  <c r="J406" i="1"/>
  <c r="P406" i="1" s="1"/>
  <c r="I406" i="1"/>
  <c r="Q405" i="1"/>
  <c r="O405" i="1"/>
  <c r="K405" i="1"/>
  <c r="J405" i="1"/>
  <c r="P405" i="1" s="1"/>
  <c r="I405" i="1"/>
  <c r="Q404" i="1"/>
  <c r="O404" i="1"/>
  <c r="K404" i="1"/>
  <c r="J404" i="1"/>
  <c r="P404" i="1" s="1"/>
  <c r="I404" i="1"/>
  <c r="Q403" i="1"/>
  <c r="O403" i="1"/>
  <c r="K403" i="1"/>
  <c r="J403" i="1"/>
  <c r="P403" i="1" s="1"/>
  <c r="I403" i="1"/>
  <c r="Q402" i="1"/>
  <c r="O402" i="1"/>
  <c r="K402" i="1"/>
  <c r="J402" i="1"/>
  <c r="P402" i="1" s="1"/>
  <c r="I402" i="1"/>
  <c r="Q401" i="1"/>
  <c r="O401" i="1"/>
  <c r="K401" i="1"/>
  <c r="J401" i="1"/>
  <c r="P401" i="1" s="1"/>
  <c r="I401" i="1"/>
  <c r="Q400" i="1"/>
  <c r="O400" i="1"/>
  <c r="K400" i="1"/>
  <c r="J400" i="1"/>
  <c r="P400" i="1" s="1"/>
  <c r="I400" i="1"/>
  <c r="Q399" i="1"/>
  <c r="O399" i="1"/>
  <c r="K399" i="1"/>
  <c r="J399" i="1"/>
  <c r="P399" i="1" s="1"/>
  <c r="I399" i="1"/>
  <c r="Q398" i="1"/>
  <c r="O398" i="1"/>
  <c r="K398" i="1"/>
  <c r="J398" i="1"/>
  <c r="P398" i="1" s="1"/>
  <c r="I398" i="1"/>
  <c r="Q397" i="1"/>
  <c r="O397" i="1"/>
  <c r="K397" i="1"/>
  <c r="J397" i="1"/>
  <c r="P397" i="1" s="1"/>
  <c r="I397" i="1"/>
  <c r="Q396" i="1"/>
  <c r="O396" i="1"/>
  <c r="K396" i="1"/>
  <c r="J396" i="1"/>
  <c r="P396" i="1" s="1"/>
  <c r="I396" i="1"/>
  <c r="Q395" i="1"/>
  <c r="O395" i="1"/>
  <c r="K395" i="1"/>
  <c r="J395" i="1"/>
  <c r="P395" i="1" s="1"/>
  <c r="I395" i="1"/>
  <c r="Q394" i="1"/>
  <c r="O394" i="1"/>
  <c r="K394" i="1"/>
  <c r="J394" i="1"/>
  <c r="P394" i="1" s="1"/>
  <c r="I394" i="1"/>
  <c r="Q393" i="1"/>
  <c r="O393" i="1"/>
  <c r="K393" i="1"/>
  <c r="J393" i="1"/>
  <c r="P393" i="1" s="1"/>
  <c r="I393" i="1"/>
  <c r="Q392" i="1"/>
  <c r="O392" i="1"/>
  <c r="K392" i="1"/>
  <c r="J392" i="1"/>
  <c r="P392" i="1" s="1"/>
  <c r="I392" i="1"/>
  <c r="Q391" i="1"/>
  <c r="O391" i="1"/>
  <c r="K391" i="1"/>
  <c r="J391" i="1"/>
  <c r="P391" i="1" s="1"/>
  <c r="I391" i="1"/>
  <c r="Q390" i="1"/>
  <c r="O390" i="1"/>
  <c r="K390" i="1"/>
  <c r="J390" i="1"/>
  <c r="P390" i="1" s="1"/>
  <c r="I390" i="1"/>
  <c r="Q389" i="1"/>
  <c r="O389" i="1"/>
  <c r="K389" i="1"/>
  <c r="J389" i="1"/>
  <c r="P389" i="1" s="1"/>
  <c r="I389" i="1"/>
  <c r="Q388" i="1"/>
  <c r="O388" i="1"/>
  <c r="K388" i="1"/>
  <c r="J388" i="1"/>
  <c r="P388" i="1" s="1"/>
  <c r="I388" i="1"/>
  <c r="Q387" i="1"/>
  <c r="O387" i="1"/>
  <c r="K387" i="1"/>
  <c r="J387" i="1"/>
  <c r="P387" i="1" s="1"/>
  <c r="I387" i="1"/>
  <c r="Q386" i="1"/>
  <c r="O386" i="1"/>
  <c r="K386" i="1"/>
  <c r="J386" i="1"/>
  <c r="P386" i="1" s="1"/>
  <c r="I386" i="1"/>
  <c r="Q385" i="1"/>
  <c r="O385" i="1"/>
  <c r="K385" i="1"/>
  <c r="J385" i="1"/>
  <c r="P385" i="1" s="1"/>
  <c r="I385" i="1"/>
  <c r="Q384" i="1"/>
  <c r="O384" i="1"/>
  <c r="K384" i="1"/>
  <c r="J384" i="1"/>
  <c r="P384" i="1" s="1"/>
  <c r="I384" i="1"/>
  <c r="Q383" i="1"/>
  <c r="O383" i="1"/>
  <c r="K383" i="1"/>
  <c r="J383" i="1"/>
  <c r="P383" i="1" s="1"/>
  <c r="I383" i="1"/>
  <c r="Q382" i="1"/>
  <c r="O382" i="1"/>
  <c r="K382" i="1"/>
  <c r="J382" i="1"/>
  <c r="P382" i="1" s="1"/>
  <c r="I382" i="1"/>
  <c r="Q381" i="1"/>
  <c r="O381" i="1"/>
  <c r="K381" i="1"/>
  <c r="J381" i="1"/>
  <c r="P381" i="1" s="1"/>
  <c r="I381" i="1"/>
  <c r="Q380" i="1"/>
  <c r="O380" i="1"/>
  <c r="K380" i="1"/>
  <c r="J380" i="1"/>
  <c r="P380" i="1" s="1"/>
  <c r="I380" i="1"/>
  <c r="Q379" i="1"/>
  <c r="O379" i="1"/>
  <c r="K379" i="1"/>
  <c r="J379" i="1"/>
  <c r="P379" i="1" s="1"/>
  <c r="I379" i="1"/>
  <c r="Q378" i="1"/>
  <c r="O378" i="1"/>
  <c r="K378" i="1"/>
  <c r="J378" i="1"/>
  <c r="P378" i="1" s="1"/>
  <c r="I378" i="1"/>
  <c r="Q377" i="1"/>
  <c r="O377" i="1"/>
  <c r="K377" i="1"/>
  <c r="J377" i="1"/>
  <c r="P377" i="1" s="1"/>
  <c r="I377" i="1"/>
  <c r="Q376" i="1"/>
  <c r="O376" i="1"/>
  <c r="K376" i="1"/>
  <c r="J376" i="1"/>
  <c r="P376" i="1" s="1"/>
  <c r="I376" i="1"/>
  <c r="Q375" i="1"/>
  <c r="O375" i="1"/>
  <c r="K375" i="1"/>
  <c r="J375" i="1"/>
  <c r="P375" i="1" s="1"/>
  <c r="I375" i="1"/>
  <c r="Q374" i="1"/>
  <c r="O374" i="1"/>
  <c r="K374" i="1"/>
  <c r="J374" i="1"/>
  <c r="P374" i="1" s="1"/>
  <c r="I374" i="1"/>
  <c r="Q373" i="1"/>
  <c r="O373" i="1"/>
  <c r="K373" i="1"/>
  <c r="J373" i="1"/>
  <c r="P373" i="1" s="1"/>
  <c r="I373" i="1"/>
  <c r="Q372" i="1"/>
  <c r="O372" i="1"/>
  <c r="K372" i="1"/>
  <c r="J372" i="1"/>
  <c r="P372" i="1" s="1"/>
  <c r="I372" i="1"/>
  <c r="Q371" i="1"/>
  <c r="O371" i="1"/>
  <c r="K371" i="1"/>
  <c r="J371" i="1"/>
  <c r="P371" i="1" s="1"/>
  <c r="I371" i="1"/>
  <c r="Q370" i="1"/>
  <c r="O370" i="1"/>
  <c r="K370" i="1"/>
  <c r="J370" i="1"/>
  <c r="P370" i="1" s="1"/>
  <c r="I370" i="1"/>
  <c r="Q369" i="1"/>
  <c r="O369" i="1"/>
  <c r="K369" i="1"/>
  <c r="J369" i="1"/>
  <c r="P369" i="1" s="1"/>
  <c r="I369" i="1"/>
  <c r="Q367" i="1"/>
  <c r="O367" i="1"/>
  <c r="K367" i="1"/>
  <c r="J367" i="1"/>
  <c r="P367" i="1" s="1"/>
  <c r="I367" i="1"/>
  <c r="Q366" i="1"/>
  <c r="O366" i="1"/>
  <c r="K366" i="1"/>
  <c r="J366" i="1"/>
  <c r="P366" i="1" s="1"/>
  <c r="I366" i="1"/>
  <c r="Q365" i="1"/>
  <c r="O365" i="1"/>
  <c r="K365" i="1"/>
  <c r="J365" i="1"/>
  <c r="P365" i="1" s="1"/>
  <c r="I365" i="1"/>
  <c r="Q364" i="1"/>
  <c r="O364" i="1"/>
  <c r="K364" i="1"/>
  <c r="J364" i="1"/>
  <c r="P364" i="1" s="1"/>
  <c r="I364" i="1"/>
  <c r="Q363" i="1"/>
  <c r="O363" i="1"/>
  <c r="K363" i="1"/>
  <c r="J363" i="1"/>
  <c r="P363" i="1" s="1"/>
  <c r="I363" i="1"/>
  <c r="Q362" i="1"/>
  <c r="O362" i="1"/>
  <c r="K362" i="1"/>
  <c r="J362" i="1"/>
  <c r="P362" i="1" s="1"/>
  <c r="I362" i="1"/>
  <c r="Q361" i="1"/>
  <c r="O361" i="1"/>
  <c r="K361" i="1"/>
  <c r="J361" i="1"/>
  <c r="P361" i="1" s="1"/>
  <c r="I361" i="1"/>
  <c r="Q360" i="1"/>
  <c r="O360" i="1"/>
  <c r="K360" i="1"/>
  <c r="J360" i="1"/>
  <c r="P360" i="1" s="1"/>
  <c r="I360" i="1"/>
  <c r="Q359" i="1"/>
  <c r="O359" i="1"/>
  <c r="K359" i="1"/>
  <c r="J359" i="1"/>
  <c r="P359" i="1" s="1"/>
  <c r="I359" i="1"/>
  <c r="Q358" i="1"/>
  <c r="O358" i="1"/>
  <c r="K358" i="1"/>
  <c r="J358" i="1"/>
  <c r="P358" i="1" s="1"/>
  <c r="I358" i="1"/>
  <c r="Q357" i="1"/>
  <c r="O357" i="1"/>
  <c r="K357" i="1"/>
  <c r="J357" i="1"/>
  <c r="P357" i="1" s="1"/>
  <c r="I357" i="1"/>
  <c r="Q356" i="1"/>
  <c r="O356" i="1"/>
  <c r="K356" i="1"/>
  <c r="J356" i="1"/>
  <c r="P356" i="1" s="1"/>
  <c r="I356" i="1"/>
  <c r="Q355" i="1"/>
  <c r="O355" i="1"/>
  <c r="K355" i="1"/>
  <c r="J355" i="1"/>
  <c r="P355" i="1" s="1"/>
  <c r="I355" i="1"/>
  <c r="Q354" i="1"/>
  <c r="O354" i="1"/>
  <c r="K354" i="1"/>
  <c r="J354" i="1"/>
  <c r="P354" i="1" s="1"/>
  <c r="I354" i="1"/>
  <c r="Q353" i="1"/>
  <c r="O353" i="1"/>
  <c r="K353" i="1"/>
  <c r="J353" i="1"/>
  <c r="P353" i="1" s="1"/>
  <c r="I353" i="1"/>
  <c r="Q352" i="1"/>
  <c r="O352" i="1"/>
  <c r="K352" i="1"/>
  <c r="J352" i="1"/>
  <c r="P352" i="1" s="1"/>
  <c r="I352" i="1"/>
  <c r="Q351" i="1"/>
  <c r="O351" i="1"/>
  <c r="K351" i="1"/>
  <c r="J351" i="1"/>
  <c r="P351" i="1" s="1"/>
  <c r="I351" i="1"/>
  <c r="Q350" i="1"/>
  <c r="O350" i="1"/>
  <c r="K350" i="1"/>
  <c r="J350" i="1"/>
  <c r="P350" i="1" s="1"/>
  <c r="I350" i="1"/>
  <c r="Q349" i="1"/>
  <c r="O349" i="1"/>
  <c r="K349" i="1"/>
  <c r="J349" i="1"/>
  <c r="P349" i="1" s="1"/>
  <c r="I349" i="1"/>
  <c r="Q348" i="1"/>
  <c r="O348" i="1"/>
  <c r="K348" i="1"/>
  <c r="J348" i="1"/>
  <c r="P348" i="1" s="1"/>
  <c r="I348" i="1"/>
  <c r="Q347" i="1"/>
  <c r="O347" i="1"/>
  <c r="K347" i="1"/>
  <c r="J347" i="1"/>
  <c r="P347" i="1" s="1"/>
  <c r="I347" i="1"/>
  <c r="Q346" i="1"/>
  <c r="O346" i="1"/>
  <c r="K346" i="1"/>
  <c r="J346" i="1"/>
  <c r="P346" i="1" s="1"/>
  <c r="I346" i="1"/>
  <c r="O345" i="1"/>
  <c r="J345" i="1"/>
  <c r="P345" i="1" s="1"/>
  <c r="I345" i="1"/>
  <c r="K345" i="1" s="1"/>
  <c r="Q345" i="1" s="1"/>
  <c r="Q344" i="1"/>
  <c r="O344" i="1"/>
  <c r="K344" i="1"/>
  <c r="J344" i="1"/>
  <c r="P344" i="1" s="1"/>
  <c r="I344" i="1"/>
  <c r="Q343" i="1"/>
  <c r="O343" i="1"/>
  <c r="K343" i="1"/>
  <c r="J343" i="1"/>
  <c r="P343" i="1" s="1"/>
  <c r="I343" i="1"/>
  <c r="Q342" i="1"/>
  <c r="O342" i="1"/>
  <c r="K342" i="1"/>
  <c r="J342" i="1"/>
  <c r="P342" i="1" s="1"/>
  <c r="I342" i="1"/>
  <c r="Q341" i="1"/>
  <c r="O341" i="1"/>
  <c r="J341" i="1"/>
  <c r="P341" i="1" s="1"/>
  <c r="I341" i="1"/>
  <c r="K341" i="1" s="1"/>
  <c r="Q340" i="1"/>
  <c r="P340" i="1"/>
  <c r="K340" i="1"/>
  <c r="I340" i="1"/>
  <c r="J340" i="1" s="1"/>
  <c r="Q339" i="1"/>
  <c r="P339" i="1"/>
  <c r="K339" i="1"/>
  <c r="J339" i="1"/>
  <c r="I339" i="1"/>
  <c r="Q338" i="1"/>
  <c r="P338" i="1"/>
  <c r="I338" i="1"/>
  <c r="Q337" i="1"/>
  <c r="P337" i="1"/>
  <c r="K337" i="1"/>
  <c r="J337" i="1"/>
  <c r="I337" i="1"/>
  <c r="Q336" i="1"/>
  <c r="P336" i="1"/>
  <c r="I336" i="1"/>
  <c r="J336" i="1" s="1"/>
  <c r="Q335" i="1"/>
  <c r="P335" i="1"/>
  <c r="K335" i="1"/>
  <c r="J335" i="1"/>
  <c r="I335" i="1"/>
  <c r="Q334" i="1"/>
  <c r="P334" i="1"/>
  <c r="K334" i="1"/>
  <c r="I334" i="1"/>
  <c r="J334" i="1" s="1"/>
  <c r="Q333" i="1"/>
  <c r="P333" i="1"/>
  <c r="J333" i="1"/>
  <c r="I333" i="1"/>
  <c r="K333" i="1" s="1"/>
  <c r="Q332" i="1"/>
  <c r="P332" i="1"/>
  <c r="K332" i="1"/>
  <c r="J332" i="1"/>
  <c r="Q331" i="1"/>
  <c r="P331" i="1"/>
  <c r="K331" i="1"/>
  <c r="J331" i="1"/>
  <c r="Q330" i="1"/>
  <c r="P330" i="1"/>
  <c r="K330" i="1"/>
  <c r="J330" i="1"/>
  <c r="I330" i="1"/>
  <c r="Q329" i="1"/>
  <c r="P329" i="1"/>
  <c r="K329" i="1"/>
  <c r="J329" i="1"/>
  <c r="I329" i="1"/>
  <c r="Q328" i="1"/>
  <c r="O328" i="1"/>
  <c r="P328" i="1" s="1"/>
  <c r="K328" i="1"/>
  <c r="J328" i="1"/>
  <c r="I328" i="1"/>
  <c r="Q327" i="1"/>
  <c r="O327" i="1"/>
  <c r="P327" i="1" s="1"/>
  <c r="K327" i="1"/>
  <c r="J327" i="1"/>
  <c r="I327" i="1"/>
  <c r="O326" i="1"/>
  <c r="P326" i="1" s="1"/>
  <c r="K326" i="1"/>
  <c r="J326" i="1"/>
  <c r="I326" i="1"/>
  <c r="O325" i="1"/>
  <c r="P325" i="1" s="1"/>
  <c r="K325" i="1"/>
  <c r="J325" i="1"/>
  <c r="I325" i="1"/>
  <c r="O324" i="1"/>
  <c r="K324" i="1"/>
  <c r="J324" i="1"/>
  <c r="I324" i="1"/>
  <c r="Q323" i="1"/>
  <c r="O323" i="1"/>
  <c r="P323" i="1" s="1"/>
  <c r="K323" i="1"/>
  <c r="J323" i="1"/>
  <c r="I323" i="1"/>
  <c r="O322" i="1"/>
  <c r="K322" i="1"/>
  <c r="J322" i="1"/>
  <c r="I322" i="1"/>
  <c r="Q321" i="1"/>
  <c r="O321" i="1"/>
  <c r="P321" i="1" s="1"/>
  <c r="K321" i="1"/>
  <c r="J321" i="1"/>
  <c r="I321" i="1"/>
  <c r="Q320" i="1"/>
  <c r="O320" i="1"/>
  <c r="P320" i="1" s="1"/>
  <c r="K320" i="1"/>
  <c r="J320" i="1"/>
  <c r="I320" i="1"/>
  <c r="Q319" i="1"/>
  <c r="O319" i="1"/>
  <c r="P319" i="1" s="1"/>
  <c r="K319" i="1"/>
  <c r="J319" i="1"/>
  <c r="I319" i="1"/>
  <c r="O318" i="1"/>
  <c r="P318" i="1" s="1"/>
  <c r="K318" i="1"/>
  <c r="J318" i="1"/>
  <c r="I318" i="1"/>
  <c r="Q317" i="1"/>
  <c r="O317" i="1"/>
  <c r="P317" i="1" s="1"/>
  <c r="K317" i="1"/>
  <c r="J317" i="1"/>
  <c r="I317" i="1"/>
  <c r="O316" i="1"/>
  <c r="K316" i="1"/>
  <c r="J316" i="1"/>
  <c r="I316" i="1"/>
  <c r="Q315" i="1"/>
  <c r="O315" i="1"/>
  <c r="P315" i="1" s="1"/>
  <c r="K315" i="1"/>
  <c r="J315" i="1"/>
  <c r="I315" i="1"/>
  <c r="O314" i="1"/>
  <c r="K314" i="1"/>
  <c r="J314" i="1"/>
  <c r="I314" i="1"/>
  <c r="Q313" i="1"/>
  <c r="O313" i="1"/>
  <c r="P313" i="1" s="1"/>
  <c r="K313" i="1"/>
  <c r="J313" i="1"/>
  <c r="I313" i="1"/>
  <c r="Q312" i="1"/>
  <c r="O312" i="1"/>
  <c r="P312" i="1" s="1"/>
  <c r="K312" i="1"/>
  <c r="J312" i="1"/>
  <c r="I312" i="1"/>
  <c r="Q311" i="1"/>
  <c r="O311" i="1"/>
  <c r="P311" i="1" s="1"/>
  <c r="K311" i="1"/>
  <c r="J311" i="1"/>
  <c r="I311" i="1"/>
  <c r="O310" i="1"/>
  <c r="P310" i="1" s="1"/>
  <c r="K310" i="1"/>
  <c r="J310" i="1"/>
  <c r="I310" i="1"/>
  <c r="O309" i="1"/>
  <c r="P309" i="1" s="1"/>
  <c r="K309" i="1"/>
  <c r="J309" i="1"/>
  <c r="I309" i="1"/>
  <c r="O308" i="1"/>
  <c r="K308" i="1"/>
  <c r="J308" i="1"/>
  <c r="I308" i="1"/>
  <c r="Q307" i="1"/>
  <c r="O307" i="1"/>
  <c r="P307" i="1" s="1"/>
  <c r="K307" i="1"/>
  <c r="J307" i="1"/>
  <c r="I307" i="1"/>
  <c r="O306" i="1"/>
  <c r="K306" i="1"/>
  <c r="J306" i="1"/>
  <c r="I306" i="1"/>
  <c r="Q305" i="1"/>
  <c r="O305" i="1"/>
  <c r="P305" i="1" s="1"/>
  <c r="K305" i="1"/>
  <c r="J305" i="1"/>
  <c r="I305" i="1"/>
  <c r="Q304" i="1"/>
  <c r="O304" i="1"/>
  <c r="P304" i="1" s="1"/>
  <c r="K304" i="1"/>
  <c r="J304" i="1"/>
  <c r="I304" i="1"/>
  <c r="Q303" i="1"/>
  <c r="O303" i="1"/>
  <c r="P303" i="1" s="1"/>
  <c r="K303" i="1"/>
  <c r="J303" i="1"/>
  <c r="I303" i="1"/>
  <c r="O302" i="1"/>
  <c r="P302" i="1" s="1"/>
  <c r="K302" i="1"/>
  <c r="J302" i="1"/>
  <c r="I302" i="1"/>
  <c r="Q301" i="1"/>
  <c r="O301" i="1"/>
  <c r="P301" i="1" s="1"/>
  <c r="K301" i="1"/>
  <c r="J301" i="1"/>
  <c r="I301" i="1"/>
  <c r="O300" i="1"/>
  <c r="K300" i="1"/>
  <c r="J300" i="1"/>
  <c r="I300" i="1"/>
  <c r="Q299" i="1"/>
  <c r="O299" i="1"/>
  <c r="P299" i="1" s="1"/>
  <c r="K299" i="1"/>
  <c r="J299" i="1"/>
  <c r="I299" i="1"/>
  <c r="O298" i="1"/>
  <c r="K298" i="1"/>
  <c r="J298" i="1"/>
  <c r="I298" i="1"/>
  <c r="Q297" i="1"/>
  <c r="O297" i="1"/>
  <c r="P297" i="1" s="1"/>
  <c r="K297" i="1"/>
  <c r="J297" i="1"/>
  <c r="I297" i="1"/>
  <c r="Q296" i="1"/>
  <c r="O296" i="1"/>
  <c r="P296" i="1" s="1"/>
  <c r="K296" i="1"/>
  <c r="J296" i="1"/>
  <c r="I296" i="1"/>
  <c r="Q295" i="1"/>
  <c r="O295" i="1"/>
  <c r="P295" i="1" s="1"/>
  <c r="K295" i="1"/>
  <c r="J295" i="1"/>
  <c r="I295" i="1"/>
  <c r="O294" i="1"/>
  <c r="P294" i="1" s="1"/>
  <c r="K294" i="1"/>
  <c r="J294" i="1"/>
  <c r="I294" i="1"/>
  <c r="Q293" i="1"/>
  <c r="O293" i="1"/>
  <c r="P293" i="1" s="1"/>
  <c r="K293" i="1"/>
  <c r="J293" i="1"/>
  <c r="I293" i="1"/>
  <c r="O292" i="1"/>
  <c r="K292" i="1"/>
  <c r="J292" i="1"/>
  <c r="I292" i="1"/>
  <c r="Q291" i="1"/>
  <c r="O291" i="1"/>
  <c r="P291" i="1" s="1"/>
  <c r="K291" i="1"/>
  <c r="J291" i="1"/>
  <c r="I291" i="1"/>
  <c r="O290" i="1"/>
  <c r="K290" i="1"/>
  <c r="J290" i="1"/>
  <c r="I290" i="1"/>
  <c r="Q289" i="1"/>
  <c r="O289" i="1"/>
  <c r="P289" i="1" s="1"/>
  <c r="K289" i="1"/>
  <c r="J289" i="1"/>
  <c r="I289" i="1"/>
  <c r="Q288" i="1"/>
  <c r="O288" i="1"/>
  <c r="P288" i="1" s="1"/>
  <c r="K288" i="1"/>
  <c r="J288" i="1"/>
  <c r="I288" i="1"/>
  <c r="Q287" i="1"/>
  <c r="O287" i="1"/>
  <c r="P287" i="1" s="1"/>
  <c r="K287" i="1"/>
  <c r="J287" i="1"/>
  <c r="I287" i="1"/>
  <c r="O286" i="1"/>
  <c r="P286" i="1" s="1"/>
  <c r="K286" i="1"/>
  <c r="J286" i="1"/>
  <c r="I286" i="1"/>
  <c r="O285" i="1"/>
  <c r="P285" i="1" s="1"/>
  <c r="K285" i="1"/>
  <c r="J285" i="1"/>
  <c r="I285" i="1"/>
  <c r="O284" i="1"/>
  <c r="K284" i="1"/>
  <c r="J284" i="1"/>
  <c r="I284" i="1"/>
  <c r="Q283" i="1"/>
  <c r="O283" i="1"/>
  <c r="P283" i="1" s="1"/>
  <c r="K283" i="1"/>
  <c r="J283" i="1"/>
  <c r="I283" i="1"/>
  <c r="O282" i="1"/>
  <c r="K282" i="1"/>
  <c r="J282" i="1"/>
  <c r="I282" i="1"/>
  <c r="Q281" i="1"/>
  <c r="O281" i="1"/>
  <c r="P281" i="1" s="1"/>
  <c r="K281" i="1"/>
  <c r="J281" i="1"/>
  <c r="I281" i="1"/>
  <c r="Q280" i="1"/>
  <c r="O280" i="1"/>
  <c r="P280" i="1" s="1"/>
  <c r="K280" i="1"/>
  <c r="J280" i="1"/>
  <c r="I280" i="1"/>
  <c r="Q279" i="1"/>
  <c r="O279" i="1"/>
  <c r="P279" i="1" s="1"/>
  <c r="K279" i="1"/>
  <c r="J279" i="1"/>
  <c r="I279" i="1"/>
  <c r="O278" i="1"/>
  <c r="P278" i="1" s="1"/>
  <c r="K278" i="1"/>
  <c r="J278" i="1"/>
  <c r="I278" i="1"/>
  <c r="O277" i="1"/>
  <c r="P277" i="1" s="1"/>
  <c r="K277" i="1"/>
  <c r="J277" i="1"/>
  <c r="I277" i="1"/>
  <c r="O276" i="1"/>
  <c r="K276" i="1"/>
  <c r="J276" i="1"/>
  <c r="I276" i="1"/>
  <c r="Q275" i="1"/>
  <c r="O275" i="1"/>
  <c r="P275" i="1" s="1"/>
  <c r="K275" i="1"/>
  <c r="J275" i="1"/>
  <c r="I275" i="1"/>
  <c r="O274" i="1"/>
  <c r="K274" i="1"/>
  <c r="J274" i="1"/>
  <c r="I274" i="1"/>
  <c r="Q273" i="1"/>
  <c r="N273" i="1"/>
  <c r="K273" i="1"/>
  <c r="J273" i="1"/>
  <c r="I273" i="1"/>
  <c r="Q272" i="1"/>
  <c r="N272" i="1"/>
  <c r="K272" i="1"/>
  <c r="J272" i="1"/>
  <c r="P272" i="1" s="1"/>
  <c r="I272" i="1"/>
  <c r="Q271" i="1"/>
  <c r="N271" i="1"/>
  <c r="K271" i="1"/>
  <c r="J271" i="1"/>
  <c r="P271" i="1" s="1"/>
  <c r="I271" i="1"/>
  <c r="N270" i="1"/>
  <c r="Q270" i="1" s="1"/>
  <c r="K270" i="1"/>
  <c r="J270" i="1"/>
  <c r="P270" i="1" s="1"/>
  <c r="I270" i="1"/>
  <c r="Q269" i="1"/>
  <c r="N269" i="1"/>
  <c r="K269" i="1"/>
  <c r="J269" i="1"/>
  <c r="I269" i="1"/>
  <c r="N268" i="1"/>
  <c r="Q268" i="1" s="1"/>
  <c r="K268" i="1"/>
  <c r="J268" i="1"/>
  <c r="P268" i="1" s="1"/>
  <c r="I268" i="1"/>
  <c r="Q267" i="1"/>
  <c r="N267" i="1"/>
  <c r="K267" i="1"/>
  <c r="J267" i="1"/>
  <c r="P267" i="1" s="1"/>
  <c r="I267" i="1"/>
  <c r="N266" i="1"/>
  <c r="Q266" i="1" s="1"/>
  <c r="K266" i="1"/>
  <c r="J266" i="1"/>
  <c r="I266" i="1"/>
  <c r="Q265" i="1"/>
  <c r="N265" i="1"/>
  <c r="K265" i="1"/>
  <c r="J265" i="1"/>
  <c r="I265" i="1"/>
  <c r="Q264" i="1"/>
  <c r="N264" i="1"/>
  <c r="K264" i="1"/>
  <c r="J264" i="1"/>
  <c r="P264" i="1" s="1"/>
  <c r="I264" i="1"/>
  <c r="Q263" i="1"/>
  <c r="N263" i="1"/>
  <c r="K263" i="1"/>
  <c r="J263" i="1"/>
  <c r="P263" i="1" s="1"/>
  <c r="I263" i="1"/>
  <c r="N262" i="1"/>
  <c r="Q262" i="1" s="1"/>
  <c r="K262" i="1"/>
  <c r="J262" i="1"/>
  <c r="P262" i="1" s="1"/>
  <c r="I262" i="1"/>
  <c r="N261" i="1"/>
  <c r="Q261" i="1" s="1"/>
  <c r="K261" i="1"/>
  <c r="J261" i="1"/>
  <c r="I261" i="1"/>
  <c r="N260" i="1"/>
  <c r="Q260" i="1" s="1"/>
  <c r="K260" i="1"/>
  <c r="J260" i="1"/>
  <c r="P260" i="1" s="1"/>
  <c r="I260" i="1"/>
  <c r="Q259" i="1"/>
  <c r="N259" i="1"/>
  <c r="K259" i="1"/>
  <c r="J259" i="1"/>
  <c r="P259" i="1" s="1"/>
  <c r="I259" i="1"/>
  <c r="N258" i="1"/>
  <c r="Q258" i="1" s="1"/>
  <c r="K258" i="1"/>
  <c r="J258" i="1"/>
  <c r="I258" i="1"/>
  <c r="Q257" i="1"/>
  <c r="N257" i="1"/>
  <c r="K257" i="1"/>
  <c r="J257" i="1"/>
  <c r="I257" i="1"/>
  <c r="Q256" i="1"/>
  <c r="N256" i="1"/>
  <c r="K256" i="1"/>
  <c r="J256" i="1"/>
  <c r="P256" i="1" s="1"/>
  <c r="I256" i="1"/>
  <c r="Q255" i="1"/>
  <c r="N255" i="1"/>
  <c r="K255" i="1"/>
  <c r="J255" i="1"/>
  <c r="P255" i="1" s="1"/>
  <c r="I255" i="1"/>
  <c r="N254" i="1"/>
  <c r="Q254" i="1" s="1"/>
  <c r="K254" i="1"/>
  <c r="J254" i="1"/>
  <c r="P254" i="1" s="1"/>
  <c r="I254" i="1"/>
  <c r="Q253" i="1"/>
  <c r="N253" i="1"/>
  <c r="K253" i="1"/>
  <c r="J253" i="1"/>
  <c r="I253" i="1"/>
  <c r="N252" i="1"/>
  <c r="Q252" i="1" s="1"/>
  <c r="K252" i="1"/>
  <c r="J252" i="1"/>
  <c r="I252" i="1"/>
  <c r="Q251" i="1"/>
  <c r="N251" i="1"/>
  <c r="K251" i="1"/>
  <c r="J251" i="1"/>
  <c r="P251" i="1" s="1"/>
  <c r="I251" i="1"/>
  <c r="P250" i="1"/>
  <c r="N250" i="1"/>
  <c r="Q250" i="1" s="1"/>
  <c r="K250" i="1"/>
  <c r="J250" i="1"/>
  <c r="I250" i="1"/>
  <c r="N249" i="1"/>
  <c r="Q249" i="1" s="1"/>
  <c r="K249" i="1"/>
  <c r="J249" i="1"/>
  <c r="P249" i="1" s="1"/>
  <c r="I249" i="1"/>
  <c r="Q248" i="1"/>
  <c r="N248" i="1"/>
  <c r="K248" i="1"/>
  <c r="J248" i="1"/>
  <c r="P248" i="1" s="1"/>
  <c r="I248" i="1"/>
  <c r="N247" i="1"/>
  <c r="Q247" i="1" s="1"/>
  <c r="K247" i="1"/>
  <c r="J247" i="1"/>
  <c r="I247" i="1"/>
  <c r="N246" i="1"/>
  <c r="Q246" i="1" s="1"/>
  <c r="K246" i="1"/>
  <c r="J246" i="1"/>
  <c r="P246" i="1" s="1"/>
  <c r="I246" i="1"/>
  <c r="N245" i="1"/>
  <c r="K245" i="1"/>
  <c r="Q245" i="1" s="1"/>
  <c r="J245" i="1"/>
  <c r="P245" i="1" s="1"/>
  <c r="I245" i="1"/>
  <c r="N244" i="1"/>
  <c r="Q244" i="1" s="1"/>
  <c r="K244" i="1"/>
  <c r="J244" i="1"/>
  <c r="I244" i="1"/>
  <c r="Q243" i="1"/>
  <c r="N243" i="1"/>
  <c r="K243" i="1"/>
  <c r="J243" i="1"/>
  <c r="I243" i="1"/>
  <c r="Q242" i="1"/>
  <c r="N242" i="1"/>
  <c r="K242" i="1"/>
  <c r="J242" i="1"/>
  <c r="P242" i="1" s="1"/>
  <c r="I242" i="1"/>
  <c r="N241" i="1"/>
  <c r="K241" i="1"/>
  <c r="J241" i="1"/>
  <c r="I241" i="1"/>
  <c r="Q240" i="1"/>
  <c r="N240" i="1"/>
  <c r="K240" i="1"/>
  <c r="J240" i="1"/>
  <c r="I240" i="1"/>
  <c r="Q239" i="1"/>
  <c r="N239" i="1"/>
  <c r="K239" i="1"/>
  <c r="J239" i="1"/>
  <c r="P239" i="1" s="1"/>
  <c r="I239" i="1"/>
  <c r="N238" i="1"/>
  <c r="Q238" i="1" s="1"/>
  <c r="K238" i="1"/>
  <c r="J238" i="1"/>
  <c r="I238" i="1"/>
  <c r="N237" i="1"/>
  <c r="K237" i="1"/>
  <c r="Q237" i="1" s="1"/>
  <c r="J237" i="1"/>
  <c r="I237" i="1"/>
  <c r="Q236" i="1"/>
  <c r="N236" i="1"/>
  <c r="K236" i="1"/>
  <c r="J236" i="1"/>
  <c r="P236" i="1" s="1"/>
  <c r="I236" i="1"/>
  <c r="Q235" i="1"/>
  <c r="N235" i="1"/>
  <c r="K235" i="1"/>
  <c r="J235" i="1"/>
  <c r="P235" i="1" s="1"/>
  <c r="I235" i="1"/>
  <c r="P234" i="1"/>
  <c r="N234" i="1"/>
  <c r="Q234" i="1" s="1"/>
  <c r="K234" i="1"/>
  <c r="J234" i="1"/>
  <c r="I234" i="1"/>
  <c r="Q233" i="1"/>
  <c r="N233" i="1"/>
  <c r="K233" i="1"/>
  <c r="J233" i="1"/>
  <c r="P233" i="1" s="1"/>
  <c r="I233" i="1"/>
  <c r="Q232" i="1"/>
  <c r="N232" i="1"/>
  <c r="K232" i="1"/>
  <c r="J232" i="1"/>
  <c r="P232" i="1" s="1"/>
  <c r="I232" i="1"/>
  <c r="N231" i="1"/>
  <c r="Q231" i="1" s="1"/>
  <c r="K231" i="1"/>
  <c r="J231" i="1"/>
  <c r="P231" i="1" s="1"/>
  <c r="I231" i="1"/>
  <c r="Q230" i="1"/>
  <c r="P230" i="1"/>
  <c r="N230" i="1"/>
  <c r="K230" i="1"/>
  <c r="J230" i="1"/>
  <c r="I230" i="1"/>
  <c r="N229" i="1"/>
  <c r="K229" i="1"/>
  <c r="Q229" i="1" s="1"/>
  <c r="J229" i="1"/>
  <c r="P229" i="1" s="1"/>
  <c r="I229" i="1"/>
  <c r="N228" i="1"/>
  <c r="Q228" i="1" s="1"/>
  <c r="K228" i="1"/>
  <c r="J228" i="1"/>
  <c r="P228" i="1" s="1"/>
  <c r="I228" i="1"/>
  <c r="N227" i="1"/>
  <c r="Q227" i="1" s="1"/>
  <c r="K227" i="1"/>
  <c r="J227" i="1"/>
  <c r="I227" i="1"/>
  <c r="Q226" i="1"/>
  <c r="P226" i="1"/>
  <c r="K226" i="1"/>
  <c r="J226" i="1"/>
  <c r="I226" i="1"/>
  <c r="Q225" i="1"/>
  <c r="K225" i="1"/>
  <c r="J225" i="1"/>
  <c r="P225" i="1" s="1"/>
  <c r="I225" i="1"/>
  <c r="Q224" i="1"/>
  <c r="P224" i="1"/>
  <c r="K224" i="1"/>
  <c r="J224" i="1"/>
  <c r="I224" i="1"/>
  <c r="Q223" i="1"/>
  <c r="K223" i="1"/>
  <c r="J223" i="1"/>
  <c r="P223" i="1" s="1"/>
  <c r="I223" i="1"/>
  <c r="K222" i="1"/>
  <c r="Q222" i="1" s="1"/>
  <c r="J222" i="1"/>
  <c r="P222" i="1" s="1"/>
  <c r="I222" i="1"/>
  <c r="Q221" i="1"/>
  <c r="K221" i="1"/>
  <c r="J221" i="1"/>
  <c r="P221" i="1" s="1"/>
  <c r="I221" i="1"/>
  <c r="Q220" i="1"/>
  <c r="P220" i="1"/>
  <c r="K220" i="1"/>
  <c r="J220" i="1"/>
  <c r="I220" i="1"/>
  <c r="Q219" i="1"/>
  <c r="P219" i="1"/>
  <c r="K219" i="1"/>
  <c r="J219" i="1"/>
  <c r="I219" i="1"/>
  <c r="K218" i="1"/>
  <c r="Q218" i="1" s="1"/>
  <c r="J218" i="1"/>
  <c r="P218" i="1" s="1"/>
  <c r="I218" i="1"/>
  <c r="Q217" i="1"/>
  <c r="P217" i="1"/>
  <c r="K217" i="1"/>
  <c r="J217" i="1"/>
  <c r="I217" i="1"/>
  <c r="Q216" i="1"/>
  <c r="K216" i="1"/>
  <c r="J216" i="1"/>
  <c r="P216" i="1" s="1"/>
  <c r="I216" i="1"/>
  <c r="Q215" i="1"/>
  <c r="P215" i="1"/>
  <c r="K215" i="1"/>
  <c r="J215" i="1"/>
  <c r="I215" i="1"/>
  <c r="K214" i="1"/>
  <c r="Q214" i="1" s="1"/>
  <c r="J214" i="1"/>
  <c r="P214" i="1" s="1"/>
  <c r="I214" i="1"/>
  <c r="Q213" i="1"/>
  <c r="P213" i="1"/>
  <c r="K213" i="1"/>
  <c r="J213" i="1"/>
  <c r="I213" i="1"/>
  <c r="Q212" i="1"/>
  <c r="P212" i="1"/>
  <c r="K212" i="1"/>
  <c r="J212" i="1"/>
  <c r="I212" i="1"/>
  <c r="Q211" i="1"/>
  <c r="K211" i="1"/>
  <c r="J211" i="1"/>
  <c r="P211" i="1" s="1"/>
  <c r="I211" i="1"/>
  <c r="P210" i="1"/>
  <c r="K210" i="1"/>
  <c r="Q210" i="1" s="1"/>
  <c r="J210" i="1"/>
  <c r="I210" i="1"/>
  <c r="Q209" i="1"/>
  <c r="K209" i="1"/>
  <c r="J209" i="1"/>
  <c r="P209" i="1" s="1"/>
  <c r="I209" i="1"/>
  <c r="Q208" i="1"/>
  <c r="P208" i="1"/>
  <c r="K208" i="1"/>
  <c r="J208" i="1"/>
  <c r="I208" i="1"/>
  <c r="Q207" i="1"/>
  <c r="K207" i="1"/>
  <c r="J207" i="1"/>
  <c r="P207" i="1" s="1"/>
  <c r="I207" i="1"/>
  <c r="P206" i="1"/>
  <c r="K206" i="1"/>
  <c r="Q206" i="1" s="1"/>
  <c r="J206" i="1"/>
  <c r="I206" i="1"/>
  <c r="Q205" i="1"/>
  <c r="P205" i="1"/>
  <c r="K205" i="1"/>
  <c r="J205" i="1"/>
  <c r="I205" i="1"/>
  <c r="Q204" i="1"/>
  <c r="K204" i="1"/>
  <c r="J204" i="1"/>
  <c r="P204" i="1" s="1"/>
  <c r="I204" i="1"/>
  <c r="Q203" i="1"/>
  <c r="K203" i="1"/>
  <c r="J203" i="1"/>
  <c r="P203" i="1" s="1"/>
  <c r="I203" i="1"/>
  <c r="K202" i="1"/>
  <c r="Q202" i="1" s="1"/>
  <c r="J202" i="1"/>
  <c r="P202" i="1" s="1"/>
  <c r="I202" i="1"/>
  <c r="Q201" i="1"/>
  <c r="P201" i="1"/>
  <c r="K201" i="1"/>
  <c r="J201" i="1"/>
  <c r="I201" i="1"/>
  <c r="Q200" i="1"/>
  <c r="K200" i="1"/>
  <c r="J200" i="1"/>
  <c r="P200" i="1" s="1"/>
  <c r="I200" i="1"/>
  <c r="Q199" i="1"/>
  <c r="P199" i="1"/>
  <c r="K199" i="1"/>
  <c r="J199" i="1"/>
  <c r="I199" i="1"/>
  <c r="P198" i="1"/>
  <c r="K198" i="1"/>
  <c r="Q198" i="1" s="1"/>
  <c r="J198" i="1"/>
  <c r="I198" i="1"/>
  <c r="Q197" i="1"/>
  <c r="K197" i="1"/>
  <c r="J197" i="1"/>
  <c r="P197" i="1" s="1"/>
  <c r="I197" i="1"/>
  <c r="Q196" i="1"/>
  <c r="K196" i="1"/>
  <c r="J196" i="1"/>
  <c r="P196" i="1" s="1"/>
  <c r="I196" i="1"/>
  <c r="P195" i="1"/>
  <c r="K195" i="1"/>
  <c r="Q195" i="1" s="1"/>
  <c r="J195" i="1"/>
  <c r="I195" i="1"/>
  <c r="P194" i="1"/>
  <c r="K194" i="1"/>
  <c r="Q194" i="1" s="1"/>
  <c r="J194" i="1"/>
  <c r="I194" i="1"/>
  <c r="Q193" i="1"/>
  <c r="K193" i="1"/>
  <c r="J193" i="1"/>
  <c r="P193" i="1" s="1"/>
  <c r="I193" i="1"/>
  <c r="Q192" i="1"/>
  <c r="P192" i="1"/>
  <c r="K192" i="1"/>
  <c r="J192" i="1"/>
  <c r="I192" i="1"/>
  <c r="Q191" i="1"/>
  <c r="K191" i="1"/>
  <c r="J191" i="1"/>
  <c r="P191" i="1" s="1"/>
  <c r="I191" i="1"/>
  <c r="K190" i="1"/>
  <c r="Q190" i="1" s="1"/>
  <c r="J190" i="1"/>
  <c r="P190" i="1" s="1"/>
  <c r="I190" i="1"/>
  <c r="Q189" i="1"/>
  <c r="K189" i="1"/>
  <c r="J189" i="1"/>
  <c r="P189" i="1" s="1"/>
  <c r="I189" i="1"/>
  <c r="Q188" i="1"/>
  <c r="P188" i="1"/>
  <c r="K188" i="1"/>
  <c r="J188" i="1"/>
  <c r="I188" i="1"/>
  <c r="Q187" i="1"/>
  <c r="K187" i="1"/>
  <c r="J187" i="1"/>
  <c r="P187" i="1" s="1"/>
  <c r="I187" i="1"/>
  <c r="K186" i="1"/>
  <c r="Q186" i="1" s="1"/>
  <c r="J186" i="1"/>
  <c r="P186" i="1" s="1"/>
  <c r="I186" i="1"/>
  <c r="Q185" i="1"/>
  <c r="P185" i="1"/>
  <c r="K185" i="1"/>
  <c r="J185" i="1"/>
  <c r="I185" i="1"/>
  <c r="Q184" i="1"/>
  <c r="K184" i="1"/>
  <c r="J184" i="1"/>
  <c r="P184" i="1" s="1"/>
  <c r="I184" i="1"/>
  <c r="P183" i="1"/>
  <c r="K183" i="1"/>
  <c r="Q183" i="1" s="1"/>
  <c r="J183" i="1"/>
  <c r="I183" i="1"/>
  <c r="K182" i="1"/>
  <c r="Q182" i="1" s="1"/>
  <c r="J182" i="1"/>
  <c r="P182" i="1" s="1"/>
  <c r="I182" i="1"/>
  <c r="Q181" i="1"/>
  <c r="P181" i="1"/>
  <c r="K181" i="1"/>
  <c r="J181" i="1"/>
  <c r="I181" i="1"/>
  <c r="Q180" i="1"/>
  <c r="K180" i="1"/>
  <c r="J180" i="1"/>
  <c r="P180" i="1" s="1"/>
  <c r="I180" i="1"/>
  <c r="K179" i="1"/>
  <c r="Q179" i="1" s="1"/>
  <c r="J179" i="1"/>
  <c r="P179" i="1" s="1"/>
  <c r="I179" i="1"/>
  <c r="P178" i="1"/>
  <c r="K178" i="1"/>
  <c r="Q178" i="1" s="1"/>
  <c r="J178" i="1"/>
  <c r="I178" i="1"/>
  <c r="Q177" i="1"/>
  <c r="K177" i="1"/>
  <c r="J177" i="1"/>
  <c r="P177" i="1" s="1"/>
  <c r="I177" i="1"/>
  <c r="Q176" i="1"/>
  <c r="P176" i="1"/>
  <c r="K176" i="1"/>
  <c r="J176" i="1"/>
  <c r="I176" i="1"/>
  <c r="K175" i="1"/>
  <c r="Q175" i="1" s="1"/>
  <c r="J175" i="1"/>
  <c r="P175" i="1" s="1"/>
  <c r="I175" i="1"/>
  <c r="P174" i="1"/>
  <c r="K174" i="1"/>
  <c r="Q174" i="1" s="1"/>
  <c r="J174" i="1"/>
  <c r="I174" i="1"/>
  <c r="Q173" i="1"/>
  <c r="P173" i="1"/>
  <c r="K173" i="1"/>
  <c r="J173" i="1"/>
  <c r="I173" i="1"/>
  <c r="Q172" i="1"/>
  <c r="K172" i="1"/>
  <c r="J172" i="1"/>
  <c r="P172" i="1" s="1"/>
  <c r="I172" i="1"/>
  <c r="Q171" i="1"/>
  <c r="K171" i="1"/>
  <c r="J171" i="1"/>
  <c r="P171" i="1" s="1"/>
  <c r="I171" i="1"/>
  <c r="K170" i="1"/>
  <c r="Q170" i="1" s="1"/>
  <c r="J170" i="1"/>
  <c r="P170" i="1" s="1"/>
  <c r="I170" i="1"/>
  <c r="Q169" i="1"/>
  <c r="P169" i="1"/>
  <c r="K169" i="1"/>
  <c r="J169" i="1"/>
  <c r="I169" i="1"/>
  <c r="Q168" i="1"/>
  <c r="K168" i="1"/>
  <c r="J168" i="1"/>
  <c r="P168" i="1" s="1"/>
  <c r="I168" i="1"/>
  <c r="Q167" i="1"/>
  <c r="P167" i="1"/>
  <c r="K167" i="1"/>
  <c r="J167" i="1"/>
  <c r="I167" i="1"/>
  <c r="P166" i="1"/>
  <c r="K166" i="1"/>
  <c r="Q166" i="1" s="1"/>
  <c r="J166" i="1"/>
  <c r="I166" i="1"/>
  <c r="Q165" i="1"/>
  <c r="K165" i="1"/>
  <c r="J165" i="1"/>
  <c r="P165" i="1" s="1"/>
  <c r="I165" i="1"/>
  <c r="Q164" i="1"/>
  <c r="K164" i="1"/>
  <c r="J164" i="1"/>
  <c r="P164" i="1" s="1"/>
  <c r="I164" i="1"/>
  <c r="P163" i="1"/>
  <c r="K163" i="1"/>
  <c r="Q163" i="1" s="1"/>
  <c r="J163" i="1"/>
  <c r="I163" i="1"/>
  <c r="P162" i="1"/>
  <c r="K162" i="1"/>
  <c r="Q162" i="1" s="1"/>
  <c r="J162" i="1"/>
  <c r="I162" i="1"/>
  <c r="Q161" i="1"/>
  <c r="K161" i="1"/>
  <c r="J161" i="1"/>
  <c r="P161" i="1" s="1"/>
  <c r="I161" i="1"/>
  <c r="Q160" i="1"/>
  <c r="P160" i="1"/>
  <c r="K160" i="1"/>
  <c r="J160" i="1"/>
  <c r="I160" i="1"/>
  <c r="K159" i="1"/>
  <c r="Q159" i="1" s="1"/>
  <c r="J159" i="1"/>
  <c r="P159" i="1" s="1"/>
  <c r="I159" i="1"/>
  <c r="K158" i="1"/>
  <c r="Q158" i="1" s="1"/>
  <c r="J158" i="1"/>
  <c r="P158" i="1" s="1"/>
  <c r="I158" i="1"/>
  <c r="Q157" i="1"/>
  <c r="K157" i="1"/>
  <c r="J157" i="1"/>
  <c r="P157" i="1" s="1"/>
  <c r="I157" i="1"/>
  <c r="Q156" i="1"/>
  <c r="P156" i="1"/>
  <c r="K156" i="1"/>
  <c r="J156" i="1"/>
  <c r="I156" i="1"/>
  <c r="Q155" i="1"/>
  <c r="K155" i="1"/>
  <c r="J155" i="1"/>
  <c r="P155" i="1" s="1"/>
  <c r="I155" i="1"/>
  <c r="K154" i="1"/>
  <c r="Q154" i="1" s="1"/>
  <c r="J154" i="1"/>
  <c r="P154" i="1" s="1"/>
  <c r="I154" i="1"/>
  <c r="Q153" i="1"/>
  <c r="P153" i="1"/>
  <c r="K153" i="1"/>
  <c r="J153" i="1"/>
  <c r="I153" i="1"/>
  <c r="Q152" i="1"/>
  <c r="K152" i="1"/>
  <c r="J152" i="1"/>
  <c r="P152" i="1" s="1"/>
  <c r="I152" i="1"/>
  <c r="P151" i="1"/>
  <c r="K151" i="1"/>
  <c r="Q151" i="1" s="1"/>
  <c r="J151" i="1"/>
  <c r="I151" i="1"/>
  <c r="E151" i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K150" i="1"/>
  <c r="Q150" i="1" s="1"/>
  <c r="J150" i="1"/>
  <c r="P150" i="1" s="1"/>
  <c r="I150" i="1"/>
  <c r="E150" i="1"/>
  <c r="P149" i="1"/>
  <c r="K149" i="1"/>
  <c r="Q149" i="1" s="1"/>
  <c r="J149" i="1"/>
  <c r="I149" i="1"/>
  <c r="Q148" i="1"/>
  <c r="K148" i="1"/>
  <c r="J148" i="1"/>
  <c r="P148" i="1" s="1"/>
  <c r="I148" i="1"/>
  <c r="K147" i="1"/>
  <c r="Q147" i="1" s="1"/>
  <c r="J147" i="1"/>
  <c r="P147" i="1" s="1"/>
  <c r="I147" i="1"/>
  <c r="E147" i="1"/>
  <c r="E148" i="1" s="1"/>
  <c r="E149" i="1" s="1"/>
  <c r="Q146" i="1"/>
  <c r="K146" i="1"/>
  <c r="J146" i="1"/>
  <c r="P146" i="1" s="1"/>
  <c r="I146" i="1"/>
  <c r="O145" i="1"/>
  <c r="K145" i="1"/>
  <c r="Q145" i="1" s="1"/>
  <c r="J145" i="1"/>
  <c r="P145" i="1" s="1"/>
  <c r="I145" i="1"/>
  <c r="Q144" i="1"/>
  <c r="K144" i="1"/>
  <c r="J144" i="1"/>
  <c r="P144" i="1" s="1"/>
  <c r="I144" i="1"/>
  <c r="O144" i="1" s="1"/>
  <c r="O143" i="1"/>
  <c r="K143" i="1"/>
  <c r="Q143" i="1" s="1"/>
  <c r="J143" i="1"/>
  <c r="P143" i="1" s="1"/>
  <c r="I143" i="1"/>
  <c r="S142" i="1"/>
  <c r="Q142" i="1"/>
  <c r="N142" i="1"/>
  <c r="O142" i="1" s="1"/>
  <c r="K142" i="1"/>
  <c r="J142" i="1"/>
  <c r="P142" i="1" s="1"/>
  <c r="I142" i="1"/>
  <c r="S141" i="1"/>
  <c r="Q141" i="1"/>
  <c r="N141" i="1"/>
  <c r="O141" i="1" s="1"/>
  <c r="K141" i="1"/>
  <c r="J141" i="1"/>
  <c r="P141" i="1" s="1"/>
  <c r="I141" i="1"/>
  <c r="S140" i="1"/>
  <c r="N140" i="1"/>
  <c r="O140" i="1" s="1"/>
  <c r="K140" i="1"/>
  <c r="J140" i="1"/>
  <c r="P140" i="1" s="1"/>
  <c r="I140" i="1"/>
  <c r="N139" i="1"/>
  <c r="O139" i="1" s="1"/>
  <c r="K139" i="1"/>
  <c r="J139" i="1"/>
  <c r="I139" i="1"/>
  <c r="N138" i="1"/>
  <c r="O138" i="1" s="1"/>
  <c r="K138" i="1"/>
  <c r="J138" i="1"/>
  <c r="P138" i="1" s="1"/>
  <c r="I138" i="1"/>
  <c r="S137" i="1"/>
  <c r="N137" i="1"/>
  <c r="O137" i="1" s="1"/>
  <c r="K137" i="1"/>
  <c r="J137" i="1"/>
  <c r="P137" i="1" s="1"/>
  <c r="I137" i="1"/>
  <c r="S136" i="1"/>
  <c r="N136" i="1"/>
  <c r="O136" i="1" s="1"/>
  <c r="K136" i="1"/>
  <c r="J136" i="1"/>
  <c r="I136" i="1"/>
  <c r="N135" i="1"/>
  <c r="O135" i="1" s="1"/>
  <c r="K135" i="1"/>
  <c r="J135" i="1"/>
  <c r="I135" i="1"/>
  <c r="N134" i="1"/>
  <c r="O134" i="1" s="1"/>
  <c r="K134" i="1"/>
  <c r="Q134" i="1" s="1"/>
  <c r="J134" i="1"/>
  <c r="P134" i="1" s="1"/>
  <c r="I134" i="1"/>
  <c r="S133" i="1"/>
  <c r="N133" i="1"/>
  <c r="O133" i="1" s="1"/>
  <c r="K133" i="1"/>
  <c r="Q133" i="1" s="1"/>
  <c r="J133" i="1"/>
  <c r="P133" i="1" s="1"/>
  <c r="I133" i="1"/>
  <c r="S132" i="1"/>
  <c r="N132" i="1"/>
  <c r="O132" i="1" s="1"/>
  <c r="K132" i="1"/>
  <c r="J132" i="1"/>
  <c r="I132" i="1"/>
  <c r="N131" i="1"/>
  <c r="O131" i="1" s="1"/>
  <c r="K131" i="1"/>
  <c r="J131" i="1"/>
  <c r="I131" i="1"/>
  <c r="N130" i="1"/>
  <c r="O130" i="1" s="1"/>
  <c r="K130" i="1"/>
  <c r="Q130" i="1" s="1"/>
  <c r="J130" i="1"/>
  <c r="P130" i="1" s="1"/>
  <c r="I130" i="1"/>
  <c r="S129" i="1"/>
  <c r="N129" i="1"/>
  <c r="O129" i="1" s="1"/>
  <c r="K129" i="1"/>
  <c r="Q129" i="1" s="1"/>
  <c r="J129" i="1"/>
  <c r="P129" i="1" s="1"/>
  <c r="I129" i="1"/>
  <c r="S128" i="1"/>
  <c r="N128" i="1"/>
  <c r="O128" i="1" s="1"/>
  <c r="K128" i="1"/>
  <c r="J128" i="1"/>
  <c r="I128" i="1"/>
  <c r="N127" i="1"/>
  <c r="O127" i="1" s="1"/>
  <c r="K127" i="1"/>
  <c r="J127" i="1"/>
  <c r="I127" i="1"/>
  <c r="N126" i="1"/>
  <c r="O126" i="1" s="1"/>
  <c r="K126" i="1"/>
  <c r="Q126" i="1" s="1"/>
  <c r="J126" i="1"/>
  <c r="P126" i="1" s="1"/>
  <c r="I126" i="1"/>
  <c r="S125" i="1"/>
  <c r="N125" i="1"/>
  <c r="O125" i="1" s="1"/>
  <c r="K125" i="1"/>
  <c r="Q125" i="1" s="1"/>
  <c r="J125" i="1"/>
  <c r="P125" i="1" s="1"/>
  <c r="I125" i="1"/>
  <c r="S124" i="1"/>
  <c r="N124" i="1"/>
  <c r="O124" i="1" s="1"/>
  <c r="K124" i="1"/>
  <c r="J124" i="1"/>
  <c r="I124" i="1"/>
  <c r="N123" i="1"/>
  <c r="O123" i="1" s="1"/>
  <c r="K123" i="1"/>
  <c r="J123" i="1"/>
  <c r="I123" i="1"/>
  <c r="N122" i="1"/>
  <c r="O122" i="1" s="1"/>
  <c r="K122" i="1"/>
  <c r="Q122" i="1" s="1"/>
  <c r="J122" i="1"/>
  <c r="P122" i="1" s="1"/>
  <c r="I122" i="1"/>
  <c r="Q121" i="1"/>
  <c r="K121" i="1"/>
  <c r="J121" i="1"/>
  <c r="N121" i="1" s="1"/>
  <c r="I121" i="1"/>
  <c r="O121" i="1" s="1"/>
  <c r="N120" i="1"/>
  <c r="Q120" i="1" s="1"/>
  <c r="K120" i="1"/>
  <c r="J120" i="1"/>
  <c r="I120" i="1"/>
  <c r="K119" i="1"/>
  <c r="J119" i="1"/>
  <c r="N119" i="1" s="1"/>
  <c r="Q119" i="1" s="1"/>
  <c r="I119" i="1"/>
  <c r="N118" i="1"/>
  <c r="O118" i="1" s="1"/>
  <c r="K118" i="1"/>
  <c r="J118" i="1"/>
  <c r="I118" i="1"/>
  <c r="Q117" i="1"/>
  <c r="O117" i="1"/>
  <c r="K117" i="1"/>
  <c r="J117" i="1"/>
  <c r="N117" i="1" s="1"/>
  <c r="I117" i="1"/>
  <c r="N116" i="1"/>
  <c r="K116" i="1"/>
  <c r="Q116" i="1" s="1"/>
  <c r="J116" i="1"/>
  <c r="I116" i="1"/>
  <c r="O116" i="1" s="1"/>
  <c r="Q115" i="1"/>
  <c r="N115" i="1"/>
  <c r="O115" i="1" s="1"/>
  <c r="K115" i="1"/>
  <c r="J115" i="1"/>
  <c r="I115" i="1"/>
  <c r="K114" i="1"/>
  <c r="J114" i="1"/>
  <c r="N114" i="1" s="1"/>
  <c r="O114" i="1" s="1"/>
  <c r="I114" i="1"/>
  <c r="Q113" i="1"/>
  <c r="K113" i="1"/>
  <c r="J113" i="1"/>
  <c r="N113" i="1" s="1"/>
  <c r="I113" i="1"/>
  <c r="O113" i="1" s="1"/>
  <c r="N112" i="1"/>
  <c r="Q112" i="1" s="1"/>
  <c r="K112" i="1"/>
  <c r="J112" i="1"/>
  <c r="I112" i="1"/>
  <c r="K111" i="1"/>
  <c r="J111" i="1"/>
  <c r="N111" i="1" s="1"/>
  <c r="Q111" i="1" s="1"/>
  <c r="I111" i="1"/>
  <c r="V110" i="1"/>
  <c r="N110" i="1"/>
  <c r="K110" i="1"/>
  <c r="J110" i="1"/>
  <c r="I110" i="1"/>
  <c r="O110" i="1" s="1"/>
  <c r="Q109" i="1"/>
  <c r="K109" i="1"/>
  <c r="J109" i="1"/>
  <c r="N109" i="1" s="1"/>
  <c r="I109" i="1"/>
  <c r="N108" i="1"/>
  <c r="K108" i="1"/>
  <c r="Q108" i="1" s="1"/>
  <c r="J108" i="1"/>
  <c r="I108" i="1"/>
  <c r="O108" i="1" s="1"/>
  <c r="O107" i="1"/>
  <c r="K107" i="1"/>
  <c r="J107" i="1"/>
  <c r="N107" i="1" s="1"/>
  <c r="Q107" i="1" s="1"/>
  <c r="I107" i="1"/>
  <c r="N106" i="1"/>
  <c r="O106" i="1" s="1"/>
  <c r="K106" i="1"/>
  <c r="Q106" i="1" s="1"/>
  <c r="J106" i="1"/>
  <c r="I106" i="1"/>
  <c r="K105" i="1"/>
  <c r="Q105" i="1" s="1"/>
  <c r="J105" i="1"/>
  <c r="N105" i="1" s="1"/>
  <c r="I105" i="1"/>
  <c r="O105" i="1" s="1"/>
  <c r="N104" i="1"/>
  <c r="O104" i="1" s="1"/>
  <c r="K104" i="1"/>
  <c r="J104" i="1"/>
  <c r="I104" i="1"/>
  <c r="K103" i="1"/>
  <c r="Q103" i="1" s="1"/>
  <c r="J103" i="1"/>
  <c r="N103" i="1" s="1"/>
  <c r="O103" i="1" s="1"/>
  <c r="I103" i="1"/>
  <c r="N102" i="1"/>
  <c r="O102" i="1" s="1"/>
  <c r="K102" i="1"/>
  <c r="J102" i="1"/>
  <c r="I102" i="1"/>
  <c r="K101" i="1"/>
  <c r="Q101" i="1" s="1"/>
  <c r="J101" i="1"/>
  <c r="N101" i="1" s="1"/>
  <c r="I101" i="1"/>
  <c r="N100" i="1"/>
  <c r="K100" i="1"/>
  <c r="Q100" i="1" s="1"/>
  <c r="J100" i="1"/>
  <c r="I100" i="1"/>
  <c r="O100" i="1" s="1"/>
  <c r="Q99" i="1"/>
  <c r="P99" i="1"/>
  <c r="K99" i="1"/>
  <c r="J99" i="1"/>
  <c r="I99" i="1"/>
  <c r="K98" i="1"/>
  <c r="Q98" i="1" s="1"/>
  <c r="J98" i="1"/>
  <c r="P98" i="1" s="1"/>
  <c r="I98" i="1"/>
  <c r="P97" i="1"/>
  <c r="O97" i="1"/>
  <c r="K97" i="1"/>
  <c r="Q97" i="1" s="1"/>
  <c r="J97" i="1"/>
  <c r="I97" i="1"/>
  <c r="O96" i="1"/>
  <c r="K96" i="1"/>
  <c r="Q96" i="1" s="1"/>
  <c r="J96" i="1"/>
  <c r="P96" i="1" s="1"/>
  <c r="I96" i="1"/>
  <c r="P95" i="1"/>
  <c r="O95" i="1"/>
  <c r="K95" i="1"/>
  <c r="Q95" i="1" s="1"/>
  <c r="J95" i="1"/>
  <c r="I95" i="1"/>
  <c r="Q94" i="1"/>
  <c r="P94" i="1"/>
  <c r="K94" i="1"/>
  <c r="J94" i="1"/>
  <c r="I94" i="1"/>
  <c r="N94" i="1" s="1"/>
  <c r="K93" i="1"/>
  <c r="J93" i="1"/>
  <c r="I93" i="1"/>
  <c r="N93" i="1" s="1"/>
  <c r="P93" i="1" s="1"/>
  <c r="Q92" i="1"/>
  <c r="P92" i="1"/>
  <c r="K92" i="1"/>
  <c r="J92" i="1"/>
  <c r="I92" i="1"/>
  <c r="N92" i="1" s="1"/>
  <c r="N91" i="1"/>
  <c r="P91" i="1" s="1"/>
  <c r="K91" i="1"/>
  <c r="Q91" i="1" s="1"/>
  <c r="J91" i="1"/>
  <c r="I91" i="1"/>
  <c r="K90" i="1"/>
  <c r="Q90" i="1" s="1"/>
  <c r="J90" i="1"/>
  <c r="P90" i="1" s="1"/>
  <c r="I90" i="1"/>
  <c r="N90" i="1" s="1"/>
  <c r="K89" i="1"/>
  <c r="J89" i="1"/>
  <c r="I89" i="1"/>
  <c r="N89" i="1" s="1"/>
  <c r="P89" i="1" s="1"/>
  <c r="K88" i="1"/>
  <c r="Q88" i="1" s="1"/>
  <c r="J88" i="1"/>
  <c r="P88" i="1" s="1"/>
  <c r="I88" i="1"/>
  <c r="N88" i="1" s="1"/>
  <c r="K87" i="1"/>
  <c r="J87" i="1"/>
  <c r="I87" i="1"/>
  <c r="N87" i="1" s="1"/>
  <c r="P87" i="1" s="1"/>
  <c r="Q86" i="1"/>
  <c r="P86" i="1"/>
  <c r="K86" i="1"/>
  <c r="J86" i="1"/>
  <c r="I86" i="1"/>
  <c r="N86" i="1" s="1"/>
  <c r="K85" i="1"/>
  <c r="J85" i="1"/>
  <c r="I85" i="1"/>
  <c r="N85" i="1" s="1"/>
  <c r="P85" i="1" s="1"/>
  <c r="Q84" i="1"/>
  <c r="P84" i="1"/>
  <c r="K84" i="1"/>
  <c r="J84" i="1"/>
  <c r="I84" i="1"/>
  <c r="N84" i="1" s="1"/>
  <c r="N83" i="1"/>
  <c r="P83" i="1" s="1"/>
  <c r="K83" i="1"/>
  <c r="Q83" i="1" s="1"/>
  <c r="J83" i="1"/>
  <c r="I83" i="1"/>
  <c r="K82" i="1"/>
  <c r="Q82" i="1" s="1"/>
  <c r="J82" i="1"/>
  <c r="P82" i="1" s="1"/>
  <c r="I82" i="1"/>
  <c r="N82" i="1" s="1"/>
  <c r="K81" i="1"/>
  <c r="J81" i="1"/>
  <c r="I81" i="1"/>
  <c r="N81" i="1" s="1"/>
  <c r="P81" i="1" s="1"/>
  <c r="K80" i="1"/>
  <c r="Q80" i="1" s="1"/>
  <c r="J80" i="1"/>
  <c r="P80" i="1" s="1"/>
  <c r="I80" i="1"/>
  <c r="N80" i="1" s="1"/>
  <c r="K79" i="1"/>
  <c r="J79" i="1"/>
  <c r="I79" i="1"/>
  <c r="N79" i="1" s="1"/>
  <c r="P79" i="1" s="1"/>
  <c r="Q78" i="1"/>
  <c r="P78" i="1"/>
  <c r="K78" i="1"/>
  <c r="J78" i="1"/>
  <c r="I78" i="1"/>
  <c r="N78" i="1" s="1"/>
  <c r="K77" i="1"/>
  <c r="J77" i="1"/>
  <c r="I77" i="1"/>
  <c r="N77" i="1" s="1"/>
  <c r="P77" i="1" s="1"/>
  <c r="Q76" i="1"/>
  <c r="P76" i="1"/>
  <c r="K76" i="1"/>
  <c r="J76" i="1"/>
  <c r="I76" i="1"/>
  <c r="N76" i="1" s="1"/>
  <c r="N75" i="1"/>
  <c r="P75" i="1" s="1"/>
  <c r="K75" i="1"/>
  <c r="Q75" i="1" s="1"/>
  <c r="J75" i="1"/>
  <c r="I75" i="1"/>
  <c r="K74" i="1"/>
  <c r="Q74" i="1" s="1"/>
  <c r="J74" i="1"/>
  <c r="P74" i="1" s="1"/>
  <c r="I74" i="1"/>
  <c r="N74" i="1" s="1"/>
  <c r="K73" i="1"/>
  <c r="J73" i="1"/>
  <c r="I73" i="1"/>
  <c r="N73" i="1" s="1"/>
  <c r="P73" i="1" s="1"/>
  <c r="K72" i="1"/>
  <c r="Q72" i="1" s="1"/>
  <c r="J72" i="1"/>
  <c r="P72" i="1" s="1"/>
  <c r="I72" i="1"/>
  <c r="N72" i="1" s="1"/>
  <c r="K71" i="1"/>
  <c r="J71" i="1"/>
  <c r="I71" i="1"/>
  <c r="N71" i="1" s="1"/>
  <c r="P71" i="1" s="1"/>
  <c r="K70" i="1"/>
  <c r="J70" i="1"/>
  <c r="I70" i="1"/>
  <c r="N70" i="1" s="1"/>
  <c r="N69" i="1"/>
  <c r="K69" i="1"/>
  <c r="Q69" i="1" s="1"/>
  <c r="J69" i="1"/>
  <c r="P69" i="1" s="1"/>
  <c r="I69" i="1"/>
  <c r="Q68" i="1"/>
  <c r="K68" i="1"/>
  <c r="J68" i="1"/>
  <c r="P68" i="1" s="1"/>
  <c r="I68" i="1"/>
  <c r="O68" i="1" s="1"/>
  <c r="Q67" i="1"/>
  <c r="P67" i="1"/>
  <c r="K67" i="1"/>
  <c r="J67" i="1"/>
  <c r="I67" i="1"/>
  <c r="O67" i="1" s="1"/>
  <c r="P66" i="1"/>
  <c r="O66" i="1"/>
  <c r="K66" i="1"/>
  <c r="Q66" i="1" s="1"/>
  <c r="J66" i="1"/>
  <c r="I66" i="1"/>
  <c r="K62" i="1"/>
  <c r="Q62" i="1" s="1"/>
  <c r="J62" i="1"/>
  <c r="P62" i="1" s="1"/>
  <c r="I62" i="1"/>
  <c r="O62" i="1" s="1"/>
  <c r="Q61" i="1"/>
  <c r="P61" i="1"/>
  <c r="K61" i="1"/>
  <c r="J61" i="1"/>
  <c r="I61" i="1"/>
  <c r="O61" i="1" s="1"/>
  <c r="P60" i="1"/>
  <c r="O60" i="1"/>
  <c r="K60" i="1"/>
  <c r="Q60" i="1" s="1"/>
  <c r="J60" i="1"/>
  <c r="I60" i="1"/>
  <c r="K59" i="1"/>
  <c r="Q59" i="1" s="1"/>
  <c r="J59" i="1"/>
  <c r="P59" i="1" s="1"/>
  <c r="I59" i="1"/>
  <c r="O59" i="1" s="1"/>
  <c r="P58" i="1"/>
  <c r="K58" i="1"/>
  <c r="Q58" i="1" s="1"/>
  <c r="J58" i="1"/>
  <c r="I58" i="1"/>
  <c r="O58" i="1" s="1"/>
  <c r="Q57" i="1"/>
  <c r="P57" i="1"/>
  <c r="K57" i="1"/>
  <c r="J57" i="1"/>
  <c r="I57" i="1"/>
  <c r="O57" i="1" s="1"/>
  <c r="P55" i="1"/>
  <c r="O55" i="1"/>
  <c r="K55" i="1"/>
  <c r="Q55" i="1" s="1"/>
  <c r="J55" i="1"/>
  <c r="I55" i="1"/>
  <c r="K54" i="1"/>
  <c r="Q54" i="1" s="1"/>
  <c r="J54" i="1"/>
  <c r="P54" i="1" s="1"/>
  <c r="I54" i="1"/>
  <c r="O54" i="1" s="1"/>
  <c r="P53" i="1"/>
  <c r="K53" i="1"/>
  <c r="Q53" i="1" s="1"/>
  <c r="J53" i="1"/>
  <c r="I53" i="1"/>
  <c r="O53" i="1" s="1"/>
  <c r="Q52" i="1"/>
  <c r="P52" i="1"/>
  <c r="K52" i="1"/>
  <c r="J52" i="1"/>
  <c r="I52" i="1"/>
  <c r="O52" i="1" s="1"/>
  <c r="P51" i="1"/>
  <c r="O51" i="1"/>
  <c r="K51" i="1"/>
  <c r="Q51" i="1" s="1"/>
  <c r="J51" i="1"/>
  <c r="I51" i="1"/>
  <c r="K50" i="1"/>
  <c r="Q50" i="1" s="1"/>
  <c r="J50" i="1"/>
  <c r="P50" i="1" s="1"/>
  <c r="I50" i="1"/>
  <c r="O50" i="1" s="1"/>
  <c r="P49" i="1"/>
  <c r="K49" i="1"/>
  <c r="Q49" i="1" s="1"/>
  <c r="J49" i="1"/>
  <c r="I49" i="1"/>
  <c r="O49" i="1" s="1"/>
  <c r="Q48" i="1"/>
  <c r="P48" i="1"/>
  <c r="K48" i="1"/>
  <c r="J48" i="1"/>
  <c r="I48" i="1"/>
  <c r="O48" i="1" s="1"/>
  <c r="P47" i="1"/>
  <c r="O47" i="1"/>
  <c r="K47" i="1"/>
  <c r="Q47" i="1" s="1"/>
  <c r="J47" i="1"/>
  <c r="I47" i="1"/>
  <c r="K46" i="1"/>
  <c r="Q46" i="1" s="1"/>
  <c r="J46" i="1"/>
  <c r="P46" i="1" s="1"/>
  <c r="I46" i="1"/>
  <c r="O46" i="1" s="1"/>
  <c r="P45" i="1"/>
  <c r="K45" i="1"/>
  <c r="Q45" i="1" s="1"/>
  <c r="J45" i="1"/>
  <c r="I45" i="1"/>
  <c r="O45" i="1" s="1"/>
  <c r="Q44" i="1"/>
  <c r="P44" i="1"/>
  <c r="K44" i="1"/>
  <c r="J44" i="1"/>
  <c r="I44" i="1"/>
  <c r="O44" i="1" s="1"/>
  <c r="P43" i="1"/>
  <c r="O43" i="1"/>
  <c r="K43" i="1"/>
  <c r="Q43" i="1" s="1"/>
  <c r="J43" i="1"/>
  <c r="I43" i="1"/>
  <c r="K37" i="1"/>
  <c r="Q37" i="1" s="1"/>
  <c r="J37" i="1"/>
  <c r="P37" i="1" s="1"/>
  <c r="I37" i="1"/>
  <c r="O37" i="1" s="1"/>
  <c r="P36" i="1"/>
  <c r="K36" i="1"/>
  <c r="Q36" i="1" s="1"/>
  <c r="J36" i="1"/>
  <c r="I36" i="1"/>
  <c r="O36" i="1" s="1"/>
  <c r="Q35" i="1"/>
  <c r="P35" i="1"/>
  <c r="K35" i="1"/>
  <c r="J35" i="1"/>
  <c r="I35" i="1"/>
  <c r="O35" i="1" s="1"/>
  <c r="P34" i="1"/>
  <c r="O34" i="1"/>
  <c r="K34" i="1"/>
  <c r="Q34" i="1" s="1"/>
  <c r="J34" i="1"/>
  <c r="I34" i="1"/>
  <c r="K33" i="1"/>
  <c r="Q33" i="1" s="1"/>
  <c r="J33" i="1"/>
  <c r="P33" i="1" s="1"/>
  <c r="I33" i="1"/>
  <c r="O33" i="1" s="1"/>
  <c r="P32" i="1"/>
  <c r="K32" i="1"/>
  <c r="Q32" i="1" s="1"/>
  <c r="J32" i="1"/>
  <c r="I32" i="1"/>
  <c r="O32" i="1" s="1"/>
  <c r="Q31" i="1"/>
  <c r="P31" i="1"/>
  <c r="K31" i="1"/>
  <c r="J31" i="1"/>
  <c r="I31" i="1"/>
  <c r="O31" i="1" s="1"/>
  <c r="P30" i="1"/>
  <c r="O30" i="1"/>
  <c r="K30" i="1"/>
  <c r="Q30" i="1" s="1"/>
  <c r="J30" i="1"/>
  <c r="I30" i="1"/>
  <c r="P29" i="1"/>
  <c r="K29" i="1"/>
  <c r="Q29" i="1" s="1"/>
  <c r="J29" i="1"/>
  <c r="I29" i="1"/>
  <c r="O29" i="1" s="1"/>
  <c r="P28" i="1"/>
  <c r="K28" i="1"/>
  <c r="Q28" i="1" s="1"/>
  <c r="J28" i="1"/>
  <c r="I28" i="1"/>
  <c r="O28" i="1" s="1"/>
  <c r="Q27" i="1"/>
  <c r="P27" i="1"/>
  <c r="K27" i="1"/>
  <c r="J27" i="1"/>
  <c r="I27" i="1"/>
  <c r="O27" i="1" s="1"/>
  <c r="P26" i="1"/>
  <c r="O26" i="1"/>
  <c r="K26" i="1"/>
  <c r="Q26" i="1" s="1"/>
  <c r="J26" i="1"/>
  <c r="I26" i="1"/>
  <c r="K25" i="1"/>
  <c r="Q25" i="1" s="1"/>
  <c r="J25" i="1"/>
  <c r="P25" i="1" s="1"/>
  <c r="I25" i="1"/>
  <c r="O25" i="1" s="1"/>
  <c r="P24" i="1"/>
  <c r="K24" i="1"/>
  <c r="Q24" i="1" s="1"/>
  <c r="J24" i="1"/>
  <c r="I24" i="1"/>
  <c r="O24" i="1" s="1"/>
  <c r="Q23" i="1"/>
  <c r="P23" i="1"/>
  <c r="K23" i="1"/>
  <c r="J23" i="1"/>
  <c r="I23" i="1"/>
  <c r="O23" i="1" s="1"/>
  <c r="P22" i="1"/>
  <c r="O22" i="1"/>
  <c r="K22" i="1"/>
  <c r="Q22" i="1" s="1"/>
  <c r="J22" i="1"/>
  <c r="I22" i="1"/>
  <c r="K21" i="1"/>
  <c r="Q21" i="1" s="1"/>
  <c r="J21" i="1"/>
  <c r="P21" i="1" s="1"/>
  <c r="I21" i="1"/>
  <c r="O21" i="1" s="1"/>
  <c r="P20" i="1"/>
  <c r="K20" i="1"/>
  <c r="Q20" i="1" s="1"/>
  <c r="J20" i="1"/>
  <c r="I20" i="1"/>
  <c r="O20" i="1" s="1"/>
  <c r="Q19" i="1"/>
  <c r="P19" i="1"/>
  <c r="K19" i="1"/>
  <c r="J19" i="1"/>
  <c r="I19" i="1"/>
  <c r="O19" i="1" s="1"/>
  <c r="P18" i="1"/>
  <c r="O18" i="1"/>
  <c r="K18" i="1"/>
  <c r="Q18" i="1" s="1"/>
  <c r="J18" i="1"/>
  <c r="I18" i="1"/>
  <c r="K17" i="1"/>
  <c r="Q17" i="1" s="1"/>
  <c r="J17" i="1"/>
  <c r="P17" i="1" s="1"/>
  <c r="I17" i="1"/>
  <c r="O17" i="1" s="1"/>
  <c r="P16" i="1"/>
  <c r="K16" i="1"/>
  <c r="Q16" i="1" s="1"/>
  <c r="J16" i="1"/>
  <c r="I16" i="1"/>
  <c r="O16" i="1" s="1"/>
  <c r="Q15" i="1"/>
  <c r="P15" i="1"/>
  <c r="K15" i="1"/>
  <c r="J15" i="1"/>
  <c r="I15" i="1"/>
  <c r="O15" i="1" s="1"/>
  <c r="V14" i="1"/>
  <c r="Q14" i="1"/>
  <c r="P14" i="1"/>
  <c r="O14" i="1"/>
  <c r="K14" i="1"/>
  <c r="J14" i="1"/>
  <c r="I14" i="1"/>
  <c r="V13" i="1"/>
  <c r="P13" i="1"/>
  <c r="O13" i="1"/>
  <c r="K13" i="1"/>
  <c r="Q13" i="1" s="1"/>
  <c r="J13" i="1"/>
  <c r="I13" i="1"/>
  <c r="V12" i="1"/>
  <c r="K12" i="1"/>
  <c r="J12" i="1"/>
  <c r="I12" i="1"/>
  <c r="Q11" i="1"/>
  <c r="P11" i="1"/>
  <c r="K11" i="1"/>
  <c r="J11" i="1"/>
  <c r="I11" i="1"/>
  <c r="O11" i="1" s="1"/>
  <c r="N10" i="1"/>
  <c r="O10" i="1" s="1"/>
  <c r="K10" i="1"/>
  <c r="Q10" i="1" s="1"/>
  <c r="J10" i="1"/>
  <c r="P10" i="1" s="1"/>
  <c r="I10" i="1"/>
  <c r="O9" i="1"/>
  <c r="K9" i="1"/>
  <c r="Q9" i="1" s="1"/>
  <c r="J9" i="1"/>
  <c r="P9" i="1" s="1"/>
  <c r="I9" i="1"/>
  <c r="K8" i="1"/>
  <c r="J8" i="1"/>
  <c r="I8" i="1"/>
  <c r="N7" i="1"/>
  <c r="O7" i="1" s="1"/>
  <c r="K7" i="1"/>
  <c r="Q7" i="1" s="1"/>
  <c r="J7" i="1"/>
  <c r="P7" i="1" s="1"/>
  <c r="I7" i="1"/>
  <c r="N6" i="1"/>
  <c r="K6" i="1"/>
  <c r="Q6" i="1" s="1"/>
  <c r="J6" i="1"/>
  <c r="P6" i="1" s="1"/>
  <c r="I6" i="1"/>
  <c r="O6" i="1" s="1"/>
  <c r="K5" i="1"/>
  <c r="Q5" i="1" s="1"/>
  <c r="J5" i="1"/>
  <c r="P5" i="1" s="1"/>
  <c r="I5" i="1"/>
  <c r="O5" i="1" s="1"/>
  <c r="P4" i="1"/>
  <c r="K4" i="1"/>
  <c r="Q4" i="1" s="1"/>
  <c r="J4" i="1"/>
  <c r="I4" i="1"/>
  <c r="O4" i="1" s="1"/>
  <c r="Q3" i="1"/>
  <c r="P3" i="1"/>
  <c r="N3" i="1"/>
  <c r="O3" i="1" s="1"/>
  <c r="K3" i="1"/>
  <c r="J3" i="1"/>
  <c r="I3" i="1"/>
  <c r="P2" i="1"/>
  <c r="O2" i="1"/>
  <c r="N2" i="1"/>
  <c r="K2" i="1"/>
  <c r="Q2" i="1" s="1"/>
  <c r="J2" i="1"/>
  <c r="I2" i="1"/>
  <c r="Q70" i="1" l="1"/>
  <c r="P70" i="1"/>
  <c r="O111" i="1"/>
  <c r="O119" i="1"/>
  <c r="Q85" i="1"/>
  <c r="S123" i="1"/>
  <c r="S127" i="1"/>
  <c r="S131" i="1"/>
  <c r="S135" i="1"/>
  <c r="S139" i="1"/>
  <c r="Q285" i="1"/>
  <c r="P292" i="1"/>
  <c r="Q292" i="1"/>
  <c r="K336" i="1"/>
  <c r="J338" i="1"/>
  <c r="K338" i="1"/>
  <c r="M450" i="1"/>
  <c r="O450" i="1"/>
  <c r="Q131" i="1"/>
  <c r="Q139" i="1"/>
  <c r="P290" i="1"/>
  <c r="Q290" i="1"/>
  <c r="Q309" i="1"/>
  <c r="Q77" i="1"/>
  <c r="Q93" i="1"/>
  <c r="Q110" i="1"/>
  <c r="Q138" i="1"/>
  <c r="P306" i="1"/>
  <c r="Q306" i="1"/>
  <c r="Q325" i="1"/>
  <c r="P276" i="1"/>
  <c r="Q276" i="1"/>
  <c r="Q123" i="1"/>
  <c r="Q127" i="1"/>
  <c r="Q135" i="1"/>
  <c r="S122" i="1"/>
  <c r="P124" i="1"/>
  <c r="S126" i="1"/>
  <c r="P128" i="1"/>
  <c r="S130" i="1"/>
  <c r="P132" i="1"/>
  <c r="S134" i="1"/>
  <c r="P136" i="1"/>
  <c r="S138" i="1"/>
  <c r="P282" i="1"/>
  <c r="Q282" i="1"/>
  <c r="P308" i="1"/>
  <c r="Q308" i="1"/>
  <c r="Q71" i="1"/>
  <c r="Q79" i="1"/>
  <c r="Q87" i="1"/>
  <c r="Q102" i="1"/>
  <c r="O109" i="1"/>
  <c r="O112" i="1"/>
  <c r="Q118" i="1"/>
  <c r="O120" i="1"/>
  <c r="Q137" i="1"/>
  <c r="Q277" i="1"/>
  <c r="P284" i="1"/>
  <c r="Q284" i="1"/>
  <c r="P322" i="1"/>
  <c r="Q322" i="1"/>
  <c r="O456" i="1"/>
  <c r="M456" i="1"/>
  <c r="P314" i="1"/>
  <c r="Q314" i="1"/>
  <c r="Q114" i="1"/>
  <c r="P316" i="1"/>
  <c r="Q316" i="1"/>
  <c r="Q73" i="1"/>
  <c r="Q81" i="1"/>
  <c r="Q89" i="1"/>
  <c r="P123" i="1"/>
  <c r="P127" i="1"/>
  <c r="P131" i="1"/>
  <c r="P135" i="1"/>
  <c r="P139" i="1"/>
  <c r="P298" i="1"/>
  <c r="Q298" i="1"/>
  <c r="P324" i="1"/>
  <c r="Q324" i="1"/>
  <c r="O454" i="1"/>
  <c r="M454" i="1"/>
  <c r="O101" i="1"/>
  <c r="Q104" i="1"/>
  <c r="Q124" i="1"/>
  <c r="Q128" i="1"/>
  <c r="Q132" i="1"/>
  <c r="Q136" i="1"/>
  <c r="Q140" i="1"/>
  <c r="P238" i="1"/>
  <c r="Q241" i="1"/>
  <c r="P252" i="1"/>
  <c r="P274" i="1"/>
  <c r="Q274" i="1"/>
  <c r="P300" i="1"/>
  <c r="Q300" i="1"/>
  <c r="P237" i="1"/>
  <c r="P240" i="1"/>
  <c r="P243" i="1"/>
  <c r="P257" i="1"/>
  <c r="P265" i="1"/>
  <c r="P273" i="1"/>
  <c r="O452" i="1"/>
  <c r="P227" i="1"/>
  <c r="P253" i="1"/>
  <c r="P261" i="1"/>
  <c r="P269" i="1"/>
  <c r="Q278" i="1"/>
  <c r="Q286" i="1"/>
  <c r="Q294" i="1"/>
  <c r="Q302" i="1"/>
  <c r="Q310" i="1"/>
  <c r="Q318" i="1"/>
  <c r="Q326" i="1"/>
  <c r="P241" i="1"/>
  <c r="P244" i="1"/>
  <c r="P247" i="1"/>
  <c r="P258" i="1"/>
  <c r="P266" i="1"/>
  <c r="M458" i="1"/>
</calcChain>
</file>

<file path=xl/sharedStrings.xml><?xml version="1.0" encoding="utf-8"?>
<sst xmlns="http://schemas.openxmlformats.org/spreadsheetml/2006/main" count="3429" uniqueCount="521">
  <si>
    <t>Region</t>
  </si>
  <si>
    <t>DOI</t>
  </si>
  <si>
    <t>Citations/References</t>
  </si>
  <si>
    <t>Event</t>
  </si>
  <si>
    <t>Boulder ID</t>
  </si>
  <si>
    <t>A</t>
  </si>
  <si>
    <t>B</t>
  </si>
  <si>
    <t>C</t>
  </si>
  <si>
    <t>V (abc)</t>
  </si>
  <si>
    <t>V(0.6abc)</t>
  </si>
  <si>
    <t>V(0.7abc)</t>
  </si>
  <si>
    <t>V (DGPS)</t>
  </si>
  <si>
    <t>V (by shape)</t>
  </si>
  <si>
    <t>Density (kg/m3)</t>
  </si>
  <si>
    <t>W (abc)</t>
  </si>
  <si>
    <t>W(0.6abc)</t>
  </si>
  <si>
    <t>W(0.7abc)</t>
  </si>
  <si>
    <t>W (DGPS)</t>
  </si>
  <si>
    <t>W(shape)</t>
  </si>
  <si>
    <t>Shape</t>
  </si>
  <si>
    <t xml:space="preserve">Pre-transport setting </t>
  </si>
  <si>
    <t>Lateral transport distance (m)</t>
  </si>
  <si>
    <t>Vertical transport distance (m)</t>
  </si>
  <si>
    <t>Distance from 0 to 5m isobath</t>
  </si>
  <si>
    <t>Lateral position from reference point (m)</t>
  </si>
  <si>
    <t>Reference point</t>
  </si>
  <si>
    <t>Elevation(m)</t>
  </si>
  <si>
    <t>A-axis orientation</t>
  </si>
  <si>
    <t>Maximum flow depth (m)</t>
  </si>
  <si>
    <t>Lithology</t>
  </si>
  <si>
    <t>Boulder orientation relative to transport direction</t>
  </si>
  <si>
    <t>Mode of transport</t>
  </si>
  <si>
    <t>Deposits</t>
  </si>
  <si>
    <t>Bed slope angle</t>
  </si>
  <si>
    <t>Distance to the terrace edge</t>
  </si>
  <si>
    <t>Manning number(min)</t>
  </si>
  <si>
    <t>Manning number (max)</t>
  </si>
  <si>
    <t>Cliff height</t>
  </si>
  <si>
    <t>Maximum flooding inland</t>
  </si>
  <si>
    <t>Remarks</t>
  </si>
  <si>
    <t>Japan</t>
  </si>
  <si>
    <t>https://doi.org/10.1016/j.margeo.2013.09.015</t>
  </si>
  <si>
    <t>Nandasena, 2013</t>
  </si>
  <si>
    <t>Tsunami</t>
  </si>
  <si>
    <t>B1</t>
  </si>
  <si>
    <t>Subangular</t>
  </si>
  <si>
    <t>Subaerial</t>
  </si>
  <si>
    <t>Long axes parallel to shoreline</t>
  </si>
  <si>
    <t>https://doi.org/10.1016/j.margeo.2013.09.016</t>
  </si>
  <si>
    <t>B2</t>
  </si>
  <si>
    <t>Angular</t>
  </si>
  <si>
    <t>https://doi.org/10.1016/j.margeo.2013.09.017</t>
  </si>
  <si>
    <t>B3</t>
  </si>
  <si>
    <t>B4</t>
  </si>
  <si>
    <t>Not moved because buried 0.5m deep in soil and so was not transported by the tsunami.</t>
  </si>
  <si>
    <t>https://doi.org/10.1016/j.margeo.2013.09.019</t>
  </si>
  <si>
    <t>B5</t>
  </si>
  <si>
    <t>https://doi.org/10.1016/j.margeo.2013.09.020</t>
  </si>
  <si>
    <t>B6</t>
  </si>
  <si>
    <t>Subrounded</t>
  </si>
  <si>
    <t>Largest boulder observed at the site; Long axes parallel to shoreline</t>
  </si>
  <si>
    <t>https://doi.org/10.1016/j.margeo.2013.09.021</t>
  </si>
  <si>
    <t>RB</t>
  </si>
  <si>
    <t>Largest boulder transported by tsunami onto site; Long axes parallel to shoreline</t>
  </si>
  <si>
    <t>https://doi.org/10.1016/j.margeo.2013.09.022</t>
  </si>
  <si>
    <t>TB</t>
  </si>
  <si>
    <t>Biggest boulder ovserved to be transported at the site; Long axes parallel to shoreline</t>
  </si>
  <si>
    <t>https://doi.org/10.1016/j.margeo.2013.09.023</t>
  </si>
  <si>
    <t>KB1</t>
  </si>
  <si>
    <t>https://doi.org/10.1016/j.margeo.2013.09.024</t>
  </si>
  <si>
    <t>KB2</t>
  </si>
  <si>
    <t>https://doi.org/10.1016/j.margeo.2013.09.025</t>
  </si>
  <si>
    <t>KW1</t>
  </si>
  <si>
    <t xml:space="preserve">Submerged </t>
  </si>
  <si>
    <t>https://doi.org/10.1016/j.margeo.2013.09.026</t>
  </si>
  <si>
    <t>KW2</t>
  </si>
  <si>
    <t>Submerged</t>
  </si>
  <si>
    <t>https://doi.org/10.1016/j.margeo.2013.09.027</t>
  </si>
  <si>
    <t>KW3</t>
  </si>
  <si>
    <t>https://doi.org/10.1016/j.margeo.2013.09.028</t>
  </si>
  <si>
    <t>CTB</t>
  </si>
  <si>
    <t xml:space="preserve">Subaerial </t>
  </si>
  <si>
    <t>Cliff top/cliff edge; long axes parallel to shoreline</t>
  </si>
  <si>
    <t>Pacific Islands</t>
  </si>
  <si>
    <t>https://doi-org.ezlibproxy1.ntu.edu.sg/10.1127/0372-8854/2010/0054S3-0024</t>
  </si>
  <si>
    <t xml:space="preserve"> Bourgeois, 2010</t>
  </si>
  <si>
    <t>133-1</t>
  </si>
  <si>
    <t>Ellipsoidal</t>
  </si>
  <si>
    <t>Waterline</t>
  </si>
  <si>
    <t>133-2</t>
  </si>
  <si>
    <t>133-3</t>
  </si>
  <si>
    <t>133-4</t>
  </si>
  <si>
    <t>69-1</t>
  </si>
  <si>
    <t>Moved downhill</t>
  </si>
  <si>
    <t>69-2</t>
  </si>
  <si>
    <t>69-3</t>
  </si>
  <si>
    <t>69-4</t>
  </si>
  <si>
    <t>69-5</t>
  </si>
  <si>
    <t>69-6</t>
  </si>
  <si>
    <t>69-7</t>
  </si>
  <si>
    <t>69-8</t>
  </si>
  <si>
    <t>73-1</t>
  </si>
  <si>
    <t>Camp-1</t>
  </si>
  <si>
    <t>Trapezoidal with hole in the middle</t>
  </si>
  <si>
    <t>Concrete pier</t>
  </si>
  <si>
    <t>79-1</t>
  </si>
  <si>
    <t>79-2</t>
  </si>
  <si>
    <t>79-3</t>
  </si>
  <si>
    <t>79-4</t>
  </si>
  <si>
    <t>79-5</t>
  </si>
  <si>
    <t>86-1</t>
  </si>
  <si>
    <t>Upside down and broken</t>
  </si>
  <si>
    <t>86-2</t>
  </si>
  <si>
    <t>https://doi.org/10.1016/j.sedgeo.2017.12.017</t>
  </si>
  <si>
    <t>Lau, 2018</t>
  </si>
  <si>
    <t>NR150</t>
  </si>
  <si>
    <t>LR227</t>
  </si>
  <si>
    <t>LR208</t>
  </si>
  <si>
    <t>LR217</t>
  </si>
  <si>
    <t>NR158</t>
  </si>
  <si>
    <t>LR182</t>
  </si>
  <si>
    <t>NR142</t>
  </si>
  <si>
    <t>Perpendicular</t>
  </si>
  <si>
    <t>NR155</t>
  </si>
  <si>
    <t>Sub-perpendicular</t>
  </si>
  <si>
    <t>NR147</t>
  </si>
  <si>
    <t>NR149</t>
  </si>
  <si>
    <t>NR151</t>
  </si>
  <si>
    <t>NR164</t>
  </si>
  <si>
    <t>NR165</t>
  </si>
  <si>
    <t>NR166</t>
  </si>
  <si>
    <t>LR183</t>
  </si>
  <si>
    <t>Oblique</t>
  </si>
  <si>
    <t>LR192</t>
  </si>
  <si>
    <t>LR193</t>
  </si>
  <si>
    <t>Disappeared</t>
  </si>
  <si>
    <t>LR229</t>
  </si>
  <si>
    <t>LR233</t>
  </si>
  <si>
    <t>LR234</t>
  </si>
  <si>
    <t>LR225</t>
  </si>
  <si>
    <t>LR226</t>
  </si>
  <si>
    <t>LR222</t>
  </si>
  <si>
    <t xml:space="preserve">C </t>
  </si>
  <si>
    <t>D</t>
  </si>
  <si>
    <t>LR209</t>
  </si>
  <si>
    <t>LR218</t>
  </si>
  <si>
    <t xml:space="preserve">Mediterranean </t>
  </si>
  <si>
    <t>https://www.nat-hazards-earth-syst-sci.net/12/1109/2012/nhess-12-1109-2012.pdf</t>
  </si>
  <si>
    <t>Vacchi, 2012</t>
  </si>
  <si>
    <t>I1</t>
  </si>
  <si>
    <t>Shoreline</t>
  </si>
  <si>
    <t>I2</t>
  </si>
  <si>
    <t>I4</t>
  </si>
  <si>
    <t>I5</t>
  </si>
  <si>
    <t>I6</t>
  </si>
  <si>
    <t>I7</t>
  </si>
  <si>
    <t>P2</t>
  </si>
  <si>
    <t>P4</t>
  </si>
  <si>
    <t>P6</t>
  </si>
  <si>
    <t>P9</t>
  </si>
  <si>
    <t>P10</t>
  </si>
  <si>
    <t>P11</t>
  </si>
  <si>
    <t>P13</t>
  </si>
  <si>
    <t>P14</t>
  </si>
  <si>
    <t>P15</t>
  </si>
  <si>
    <t>P16</t>
  </si>
  <si>
    <t>I3</t>
  </si>
  <si>
    <t>I8</t>
  </si>
  <si>
    <t>I9</t>
  </si>
  <si>
    <t>I10</t>
  </si>
  <si>
    <t>P1</t>
  </si>
  <si>
    <t>P3</t>
  </si>
  <si>
    <t>P5</t>
  </si>
  <si>
    <t>P7</t>
  </si>
  <si>
    <t>P8</t>
  </si>
  <si>
    <t>P12</t>
  </si>
  <si>
    <t>Phillipines</t>
  </si>
  <si>
    <t>https://pdfs.semanticscholar.org/6e82/de8ec120645c795c2d8f856bef09bb5cf395.pdf</t>
  </si>
  <si>
    <t>May, 2015</t>
  </si>
  <si>
    <t>Tropical cyclone</t>
  </si>
  <si>
    <t>ESA 1</t>
  </si>
  <si>
    <t>Highest boulder, now resting at 10 m MLLW, vertical transport of 2.5 m, overturned</t>
  </si>
  <si>
    <t>ESA 5</t>
  </si>
  <si>
    <t xml:space="preserve"> Vertical transport of 4 m, overturned, origin/fracture plain at 2 m MLLW</t>
  </si>
  <si>
    <t>ESA 7</t>
  </si>
  <si>
    <t>Upper littoral, lateral transport by rolling/saltation,
overturned. Found 40m north of ESA 9, was overturned and rolled.</t>
  </si>
  <si>
    <t>ESA 8</t>
  </si>
  <si>
    <t xml:space="preserve"> Living barnacles and boring valves (former intertidal), overturned, assumed vertical transport of at least
2.5 m</t>
  </si>
  <si>
    <t>ESA 9</t>
  </si>
  <si>
    <t xml:space="preserve">vabc = 121.5. No indication why. Largest block, upper intertidal, lateral transport by
sliding, slightly turned during transport, now perpendicular to shore. Prior location was ~5cm high pedestal. Source is receding cliff of Plesitocene reef terrace. </t>
  </si>
  <si>
    <t>https://www.sciencedirect.com/science/article/abs/pii/S0025322716303097</t>
  </si>
  <si>
    <t>Kennedy, 2017</t>
  </si>
  <si>
    <t>B53-3</t>
  </si>
  <si>
    <t>Overturning</t>
  </si>
  <si>
    <t>Lifting</t>
  </si>
  <si>
    <t>B108</t>
  </si>
  <si>
    <t>A003</t>
  </si>
  <si>
    <t>Sliding</t>
  </si>
  <si>
    <t>S1</t>
  </si>
  <si>
    <t>1122-A</t>
  </si>
  <si>
    <t>B70</t>
  </si>
  <si>
    <t>B71</t>
  </si>
  <si>
    <t>N0</t>
  </si>
  <si>
    <t>N1</t>
  </si>
  <si>
    <t>N2</t>
  </si>
  <si>
    <t>B343</t>
  </si>
  <si>
    <t>B358</t>
  </si>
  <si>
    <t>B345</t>
  </si>
  <si>
    <t>B320</t>
  </si>
  <si>
    <t>B321</t>
  </si>
  <si>
    <t>B342a</t>
  </si>
  <si>
    <t>B327</t>
  </si>
  <si>
    <t>B327b</t>
  </si>
  <si>
    <t>B122</t>
  </si>
  <si>
    <t>No motion</t>
  </si>
  <si>
    <t>B311</t>
  </si>
  <si>
    <t>https://doi.org/10.1016/j.margeo.2017.08.016</t>
  </si>
  <si>
    <t>Soria, 2018</t>
  </si>
  <si>
    <t>CB1</t>
  </si>
  <si>
    <t>Rectangular</t>
  </si>
  <si>
    <t>Very coarse boulder. Cliff collapse.</t>
  </si>
  <si>
    <t>https://doi.org/10.1016/j.margeo.2017.08.017</t>
  </si>
  <si>
    <t>CB2</t>
  </si>
  <si>
    <t>Coarse boulder. Cliff collapse.</t>
  </si>
  <si>
    <t>https://doi.org/10.1016/j.margeo.2017.08.018</t>
  </si>
  <si>
    <t>CB3</t>
  </si>
  <si>
    <t>Very coarse boulder. In-situ vegetation at the bottom surface of the boulder; cliff collapse.</t>
  </si>
  <si>
    <t>https://doi.org/10.1016/j.margeo.2017.08.019</t>
  </si>
  <si>
    <t>CB4</t>
  </si>
  <si>
    <t>Fine block. In-situ vegetation at the bottom of the boulder; cliff collapse.</t>
  </si>
  <si>
    <t>https://doi.org/10.1016/j.margeo.2017.08.020</t>
  </si>
  <si>
    <t>CB5</t>
  </si>
  <si>
    <t>Very coarse boulder. Fresh detached surface indicate overturning.</t>
  </si>
  <si>
    <t>https://doi.org/10.1016/j.margeo.2017.08.021</t>
  </si>
  <si>
    <t>CB6</t>
  </si>
  <si>
    <t>Triangular</t>
  </si>
  <si>
    <t>Coarse boulder. One surface with bleached encrusting coral head.</t>
  </si>
  <si>
    <t>https://doi.org/10.1016/j.margeo.2017.08.022</t>
  </si>
  <si>
    <t>CB7</t>
  </si>
  <si>
    <t>Coarse boulder. One surface with bleached encrusting coral.</t>
  </si>
  <si>
    <t>https://doi.org/10.1016/j.margeo.2017.08.023</t>
  </si>
  <si>
    <t>CB8</t>
  </si>
  <si>
    <t>Coarse boulder. One surface with macroalgae Halimeda.</t>
  </si>
  <si>
    <t>https://doi.org/10.1016/j.margeo.2017.08.024</t>
  </si>
  <si>
    <t>CB9</t>
  </si>
  <si>
    <t>https://doi.org/10.1016/j.margeo.2017.08.025</t>
  </si>
  <si>
    <t>CB10</t>
  </si>
  <si>
    <t>https://doi.org/10.1016/j.margeo.2017.08.026</t>
  </si>
  <si>
    <t>CB11</t>
  </si>
  <si>
    <t>Elliptical</t>
  </si>
  <si>
    <t xml:space="preserve">Coarse boulder. One with bleached coral and macro algae Halimeda. </t>
  </si>
  <si>
    <t>https://doi.org/10.1016/j.margeo.2017.08.027</t>
  </si>
  <si>
    <t>CB12</t>
  </si>
  <si>
    <t>Coarse boulder. Former top surface facing shore, patchy covering of algal mat on the surface.</t>
  </si>
  <si>
    <t>https://doi.org/10.1016/j.margeo.2017.08.028</t>
  </si>
  <si>
    <t>CB13</t>
  </si>
  <si>
    <t>Coarse boulder. Patchy covering of algal mat on the surface.</t>
  </si>
  <si>
    <t>https://doi.org/10.1016/j.margeo.2017.08.029</t>
  </si>
  <si>
    <t>CB14</t>
  </si>
  <si>
    <t>Very coarse boulder. One surface with bleached encrusting coral.</t>
  </si>
  <si>
    <t>https://doi.org/10.1016/j.margeo.2017.08.030</t>
  </si>
  <si>
    <t>CB15</t>
  </si>
  <si>
    <t>https://doi.org/10.1016/j.margeo.2017.08.031</t>
  </si>
  <si>
    <t>CB16</t>
  </si>
  <si>
    <t>https://doi.org/10.1016/j.margeo.2017.08.032</t>
  </si>
  <si>
    <t>CB17</t>
  </si>
  <si>
    <t>Very coarse boulder. Patchy covering algal mat on the surface.</t>
  </si>
  <si>
    <t>https://doi.org/10.1016/j.margeo.2017.08.033</t>
  </si>
  <si>
    <t>CB18</t>
  </si>
  <si>
    <t>Very coarse boulder. Coral block, no fresh cut marks indicating pre-transport even before typhoon Haiyan.</t>
  </si>
  <si>
    <t>https://doi.org/10.1016/j.margeo.2017.08.034</t>
  </si>
  <si>
    <t>CB19</t>
  </si>
  <si>
    <t>Coarse boulder. No fresh cut marks indicating pre-transport even before typhoon Haiyan.</t>
  </si>
  <si>
    <t>https://doi.org/10.1016/j.margeo.2017.08.035</t>
  </si>
  <si>
    <t>CB20</t>
  </si>
  <si>
    <t>Very coarse boulder. No fresh cut marks indicating pre-transport even before typhoon Haiyan</t>
  </si>
  <si>
    <t>https://doi.org/10.1016/j.margeo.2017.08.036</t>
  </si>
  <si>
    <t>CB21</t>
  </si>
  <si>
    <t>Coarse boulder. No fresh cut marks indicating pre-transport even before typhoon Haiyan</t>
  </si>
  <si>
    <t>https://www.sciencedirect.com.remotexs.ntu.edu.sg/science/article/pii/S1040618216300684?via%3Dihub</t>
  </si>
  <si>
    <t>Piscitelli, 2017</t>
  </si>
  <si>
    <t>Storm</t>
  </si>
  <si>
    <t>https://www.sciencedirect.com/science/article/pii/S0169555X17304956?via%3Dihub</t>
  </si>
  <si>
    <t>Pepe, 2018</t>
  </si>
  <si>
    <t>Several storms</t>
  </si>
  <si>
    <t>Joint Bounded</t>
  </si>
  <si>
    <t>N125E</t>
  </si>
  <si>
    <t>CR</t>
  </si>
  <si>
    <t>Grainstone-packestone; Fossiliferous polygenic-conglomerates</t>
  </si>
  <si>
    <t>N140E</t>
  </si>
  <si>
    <t>CA</t>
  </si>
  <si>
    <t>N120E</t>
  </si>
  <si>
    <t>CT</t>
  </si>
  <si>
    <t>Grainstone; Biomicrite; Bioclastic fine-calcarenites</t>
  </si>
  <si>
    <t>N150E</t>
  </si>
  <si>
    <t>N160E</t>
  </si>
  <si>
    <t xml:space="preserve">Wakestone-packestone; Fossiliferous polygenic-conglomerates </t>
  </si>
  <si>
    <t>N138E</t>
  </si>
  <si>
    <t>Grainstone; Bioclastic coarse-calcarenites</t>
  </si>
  <si>
    <t>N190E</t>
  </si>
  <si>
    <t>Grainstone-packestone; Biomicrite; Bioclastic coarse-calcarenites</t>
  </si>
  <si>
    <t xml:space="preserve">Grainstone-packestone; Biomicrite; Bioclastic fine-calcarenites </t>
  </si>
  <si>
    <t>N170E</t>
  </si>
  <si>
    <t>N165E</t>
  </si>
  <si>
    <t>N210E</t>
  </si>
  <si>
    <t>CG</t>
  </si>
  <si>
    <t>N110E</t>
  </si>
  <si>
    <t>N130E</t>
  </si>
  <si>
    <t>N132E</t>
  </si>
  <si>
    <t>N135E</t>
  </si>
  <si>
    <t>N201E</t>
  </si>
  <si>
    <t>N205E</t>
  </si>
  <si>
    <t>N206E</t>
  </si>
  <si>
    <t>N144E</t>
  </si>
  <si>
    <t>N168E</t>
  </si>
  <si>
    <t>N184E</t>
  </si>
  <si>
    <t>N200E</t>
  </si>
  <si>
    <t>N145E</t>
  </si>
  <si>
    <t>N142E</t>
  </si>
  <si>
    <t>N202E</t>
  </si>
  <si>
    <t>N162E</t>
  </si>
  <si>
    <t>N90E</t>
  </si>
  <si>
    <t>N45E</t>
  </si>
  <si>
    <t>N41E</t>
  </si>
  <si>
    <t>N28E</t>
  </si>
  <si>
    <t>N66E</t>
  </si>
  <si>
    <t>N55E</t>
  </si>
  <si>
    <t>N53E</t>
  </si>
  <si>
    <t>N40E</t>
  </si>
  <si>
    <t>N42E</t>
  </si>
  <si>
    <t>N88E</t>
  </si>
  <si>
    <t>N95E</t>
  </si>
  <si>
    <t>N75E</t>
  </si>
  <si>
    <t>N50E</t>
  </si>
  <si>
    <t>N52E</t>
  </si>
  <si>
    <t>N76E</t>
  </si>
  <si>
    <t>N54E</t>
  </si>
  <si>
    <t>N118E</t>
  </si>
  <si>
    <t>N96E</t>
  </si>
  <si>
    <t>N84E</t>
  </si>
  <si>
    <t>N99E</t>
  </si>
  <si>
    <t>N62E</t>
  </si>
  <si>
    <t>N57E</t>
  </si>
  <si>
    <t>N78</t>
  </si>
  <si>
    <t>Iceland</t>
  </si>
  <si>
    <t>https://www.researchgate.net/publication/223566858_Boulder_accumulations_related_to_storms_on_the_south_coast_of_the_Reykjanes_Peninsula_Iceland</t>
  </si>
  <si>
    <t>Etienne, 2010</t>
  </si>
  <si>
    <t>Storms</t>
  </si>
  <si>
    <t>Iceland 1</t>
  </si>
  <si>
    <t>Platform boulder</t>
  </si>
  <si>
    <t>Iceland 2</t>
  </si>
  <si>
    <t>Iceland 3</t>
  </si>
  <si>
    <t>Boulder beach</t>
  </si>
  <si>
    <t>Iceland 4</t>
  </si>
  <si>
    <t>Boulder ridge</t>
  </si>
  <si>
    <t>Iceland 5</t>
  </si>
  <si>
    <t>Iceland 6</t>
  </si>
  <si>
    <t>Iceland 7</t>
  </si>
  <si>
    <t>Iceland 8</t>
  </si>
  <si>
    <t>boulder ridge</t>
  </si>
  <si>
    <t>Iceland 9</t>
  </si>
  <si>
    <t>Iceland 10</t>
  </si>
  <si>
    <t>Iceland 11</t>
  </si>
  <si>
    <t>Iceland 12</t>
  </si>
  <si>
    <t>Iceland 13</t>
  </si>
  <si>
    <t>Iceland 14</t>
  </si>
  <si>
    <t>Cloff-top boulder</t>
  </si>
  <si>
    <t>Iceland 15</t>
  </si>
  <si>
    <t>Iceland 16</t>
  </si>
  <si>
    <t>Iceland 17</t>
  </si>
  <si>
    <t>Iceland 18</t>
  </si>
  <si>
    <t>Iceland 19</t>
  </si>
  <si>
    <t>Iceland 20</t>
  </si>
  <si>
    <t>Iceland 21</t>
  </si>
  <si>
    <t>Iceland 22</t>
  </si>
  <si>
    <t>Cliff-top boulder</t>
  </si>
  <si>
    <t>Iceland 23</t>
  </si>
  <si>
    <t>Iceland 24</t>
  </si>
  <si>
    <t>Iceland 25</t>
  </si>
  <si>
    <t>Iceland 26</t>
  </si>
  <si>
    <t>Iceland 27</t>
  </si>
  <si>
    <t xml:space="preserve">Boulder beach </t>
  </si>
  <si>
    <t>Iceland 28</t>
  </si>
  <si>
    <t>Iceland 29</t>
  </si>
  <si>
    <t>Boulder filed</t>
  </si>
  <si>
    <t>Iceland 30</t>
  </si>
  <si>
    <t>Iceland 31</t>
  </si>
  <si>
    <t>Iceland 32</t>
  </si>
  <si>
    <t>Iceland 33</t>
  </si>
  <si>
    <t>Iceland 34</t>
  </si>
  <si>
    <t>Iceland 35</t>
  </si>
  <si>
    <t>Iceland 36</t>
  </si>
  <si>
    <t>Iceland 37</t>
  </si>
  <si>
    <t>Iceland 38</t>
  </si>
  <si>
    <t>Paleo-deposit</t>
  </si>
  <si>
    <t>Iceland 39</t>
  </si>
  <si>
    <t>Cliff-top ridge</t>
  </si>
  <si>
    <t>Iceland 40</t>
  </si>
  <si>
    <t>Iceland 41</t>
  </si>
  <si>
    <t>Iceland 42</t>
  </si>
  <si>
    <t>Iceland 43</t>
  </si>
  <si>
    <t>Iceland 44</t>
  </si>
  <si>
    <t>Iceland 45</t>
  </si>
  <si>
    <t>Iceland 46</t>
  </si>
  <si>
    <t>Boulder field</t>
  </si>
  <si>
    <t>Iceland 47</t>
  </si>
  <si>
    <t>Italy</t>
  </si>
  <si>
    <t>https://www.researchgate.net/publication/230874538_Large_boulder_deposits_by_tsunami_waves_along_the_Ionian_coast_of_south-eastern_Sicily_Italy</t>
  </si>
  <si>
    <t>Scicchitano, 2007</t>
  </si>
  <si>
    <t>Mag I</t>
  </si>
  <si>
    <t>MAg II</t>
  </si>
  <si>
    <t>MT I</t>
  </si>
  <si>
    <t>MT II</t>
  </si>
  <si>
    <t>MT III</t>
  </si>
  <si>
    <t>MT IV</t>
  </si>
  <si>
    <t>MT V</t>
  </si>
  <si>
    <t>MT VI</t>
  </si>
  <si>
    <t>MT VII</t>
  </si>
  <si>
    <t>MT VIII</t>
  </si>
  <si>
    <t>MT IX</t>
  </si>
  <si>
    <t>MT X</t>
  </si>
  <si>
    <t>MT XI</t>
  </si>
  <si>
    <t>N040E</t>
  </si>
  <si>
    <t>N000E</t>
  </si>
  <si>
    <t>B7</t>
  </si>
  <si>
    <t>N020E</t>
  </si>
  <si>
    <t>B8</t>
  </si>
  <si>
    <t>N090E</t>
  </si>
  <si>
    <t>B9</t>
  </si>
  <si>
    <t>B10</t>
  </si>
  <si>
    <t>B11</t>
  </si>
  <si>
    <t>N060E</t>
  </si>
  <si>
    <t>B12</t>
  </si>
  <si>
    <t>N010E</t>
  </si>
  <si>
    <t>B13</t>
  </si>
  <si>
    <t>B14</t>
  </si>
  <si>
    <t>N050E</t>
  </si>
  <si>
    <t>B15</t>
  </si>
  <si>
    <t>B16</t>
  </si>
  <si>
    <t>B17</t>
  </si>
  <si>
    <t>N100E</t>
  </si>
  <si>
    <t>B18</t>
  </si>
  <si>
    <t>B19</t>
  </si>
  <si>
    <t>MA I</t>
  </si>
  <si>
    <t>MA II</t>
  </si>
  <si>
    <t>MA III</t>
  </si>
  <si>
    <t>N080E</t>
  </si>
  <si>
    <t>MAd I</t>
  </si>
  <si>
    <t>MAd II</t>
  </si>
  <si>
    <t>MAd III</t>
  </si>
  <si>
    <t>MAd IV</t>
  </si>
  <si>
    <t>N105E</t>
  </si>
  <si>
    <t>MAd V</t>
  </si>
  <si>
    <t>N005E</t>
  </si>
  <si>
    <t>MAd VI</t>
  </si>
  <si>
    <t>MAd VII</t>
  </si>
  <si>
    <t>N070E</t>
  </si>
  <si>
    <t>MAd VIII</t>
  </si>
  <si>
    <t>MAs I</t>
  </si>
  <si>
    <t>N015E</t>
  </si>
  <si>
    <t>MAs II</t>
  </si>
  <si>
    <t>MAs III</t>
  </si>
  <si>
    <t>MA sg I</t>
  </si>
  <si>
    <t>MA sg II</t>
  </si>
  <si>
    <t>MA sg III</t>
  </si>
  <si>
    <t>MAsdg I</t>
  </si>
  <si>
    <t>MAsdg II</t>
  </si>
  <si>
    <t>MAsdg III</t>
  </si>
  <si>
    <t>MAsdg IV</t>
  </si>
  <si>
    <t>MOg I</t>
  </si>
  <si>
    <t>MO g II</t>
  </si>
  <si>
    <t>Netherlands</t>
  </si>
  <si>
    <t>https://doi.org/10.1016/j.quascirev.2011.12.011</t>
  </si>
  <si>
    <t>Engel and May, 2012</t>
  </si>
  <si>
    <t>SPE 2</t>
  </si>
  <si>
    <t>https://doi.org/10.1016/j.quascirev.2011.12.012</t>
  </si>
  <si>
    <t>SPE 4</t>
  </si>
  <si>
    <t>https://doi.org/10.1016/j.quascirev.2011.12.013</t>
  </si>
  <si>
    <t>SPE 5.1</t>
  </si>
  <si>
    <t>SPE 5 broke into two</t>
  </si>
  <si>
    <t>https://doi.org/10.1016/j.quascirev.2011.12.014</t>
  </si>
  <si>
    <t>SPE 5.2</t>
  </si>
  <si>
    <t>https://doi.org/10.1016/j.quascirev.2011.12.015</t>
  </si>
  <si>
    <t>SPE 6</t>
  </si>
  <si>
    <t>https://doi.org/10.1016/j.quascirev.2011.12.016</t>
  </si>
  <si>
    <t>SPE 7</t>
  </si>
  <si>
    <t>https://doi.org/10.1016/j.quascirev.2011.12.017</t>
  </si>
  <si>
    <t>SPE 8</t>
  </si>
  <si>
    <t>https://doi.org/10.1016/j.quascirev.2011.12.018</t>
  </si>
  <si>
    <t>SPE 9.1</t>
  </si>
  <si>
    <t>SPE 9 broke into two</t>
  </si>
  <si>
    <t>https://doi.org/10.1016/j.quascirev.2011.12.019</t>
  </si>
  <si>
    <t>SPE 9.2</t>
  </si>
  <si>
    <t>https://doi.org/10.1016/j.quascirev.2011.12.020</t>
  </si>
  <si>
    <t>BOL 1</t>
  </si>
  <si>
    <t>https://doi.org/10.1016/j.quascirev.2011.12.021</t>
  </si>
  <si>
    <t>BOL 2</t>
  </si>
  <si>
    <t>https://doi.org/10.1016/j.quascirev.2011.12.022</t>
  </si>
  <si>
    <t>BOL 3</t>
  </si>
  <si>
    <t>10.1016/j.margeo.2009.01.002</t>
  </si>
  <si>
    <t>Pignatelli, 2009</t>
  </si>
  <si>
    <t>SQ10-13</t>
  </si>
  <si>
    <t>SQ21</t>
  </si>
  <si>
    <t>E077</t>
  </si>
  <si>
    <t>E084</t>
  </si>
  <si>
    <t>E089</t>
  </si>
  <si>
    <t>E115</t>
  </si>
  <si>
    <t>Indonesia</t>
  </si>
  <si>
    <t>https://doi.org/10.1016/j.margeo.2009.10.011</t>
  </si>
  <si>
    <t>Raphael Paris, 2009</t>
  </si>
  <si>
    <t>beach rock</t>
  </si>
  <si>
    <t xml:space="preserve">coral  </t>
  </si>
  <si>
    <t>porites</t>
  </si>
  <si>
    <t>30 bis</t>
  </si>
  <si>
    <t>52a</t>
  </si>
  <si>
    <t>52b</t>
  </si>
  <si>
    <t>52c</t>
  </si>
  <si>
    <t>52d</t>
  </si>
  <si>
    <t>52e</t>
  </si>
  <si>
    <t>coral conglomerate</t>
  </si>
  <si>
    <t>limestone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</si>
</sst>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E2E2E"/>
      <name val="Calibri"/>
      <family val="2"/>
      <scheme val="minor"/>
    </font>
    <font>
      <sz val="11"/>
      <color indexed="16"/>
      <name val="Calibri  "/>
    </font>
    <font>
      <sz val="11"/>
      <color theme="1"/>
      <name val="Calibri  "/>
    </font>
    <font>
      <sz val="8"/>
      <color indexed="16"/>
      <name val="Arial"/>
      <family val="2"/>
    </font>
    <font>
      <sz val="11"/>
      <name val="Calibri  "/>
    </font>
    <font>
      <sz val="8"/>
      <name val="Arial"/>
      <family val="2"/>
    </font>
    <font>
      <sz val="11"/>
      <color indexed="12"/>
      <name val="Calibri  "/>
    </font>
    <font>
      <sz val="8"/>
      <color indexed="12"/>
      <name val="Arial"/>
      <family val="2"/>
    </font>
    <font>
      <sz val="11"/>
      <color indexed="18"/>
      <name val="Calibri  "/>
    </font>
    <font>
      <sz val="8"/>
      <color indexed="18"/>
      <name val="Arial"/>
      <family val="2"/>
    </font>
    <font>
      <sz val="11"/>
      <color indexed="62"/>
      <name val="Calibri  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/>
      <top style="medium">
        <color rgb="FFEBEBEB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0" xfId="1" applyFill="1" applyAlignment="1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7" xfId="0" applyBorder="1"/>
    <xf numFmtId="2" fontId="3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9" xfId="0" applyBorder="1"/>
    <xf numFmtId="0" fontId="3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2" fillId="0" borderId="0" xfId="1" applyFill="1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/>
    </xf>
    <xf numFmtId="0" fontId="2" fillId="0" borderId="0" xfId="1" applyAlignment="1"/>
    <xf numFmtId="1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2" fontId="9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1" fillId="0" borderId="0" xfId="0" applyNumberFormat="1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quotePrefix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99" Type="http://schemas.openxmlformats.org/officeDocument/2006/relationships/hyperlink" Target="https://doi.org/10.1016/j.margeo.2009.10.011" TargetMode="External"/><Relationship Id="rId303" Type="http://schemas.openxmlformats.org/officeDocument/2006/relationships/hyperlink" Target="https://doi.org/10.1016/j.margeo.2009.10.011" TargetMode="External"/><Relationship Id="rId21" Type="http://schemas.openxmlformats.org/officeDocument/2006/relationships/hyperlink" Target="https://doi-org.ezlibproxy1.ntu.edu.sg/10.1127/0372-8854/2010/0054S3-0024" TargetMode="External"/><Relationship Id="rId42" Type="http://schemas.openxmlformats.org/officeDocument/2006/relationships/hyperlink" Target="https://www.sciencedirect.com/science/article/pii/S0169555X17304956?via%3Dihub" TargetMode="External"/><Relationship Id="rId63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84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38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59" Type="http://schemas.openxmlformats.org/officeDocument/2006/relationships/hyperlink" Target="https://doi.org/10.1016/j.margeo.2009.10.011" TargetMode="External"/><Relationship Id="rId324" Type="http://schemas.openxmlformats.org/officeDocument/2006/relationships/hyperlink" Target="https://doi.org/10.1016/j.margeo.2009.10.011" TargetMode="External"/><Relationship Id="rId170" Type="http://schemas.openxmlformats.org/officeDocument/2006/relationships/hyperlink" Target="https://doi.org/10.1016/j.margeo.2009.10.011" TargetMode="External"/><Relationship Id="rId191" Type="http://schemas.openxmlformats.org/officeDocument/2006/relationships/hyperlink" Target="https://doi.org/10.1016/j.margeo.2009.10.011" TargetMode="External"/><Relationship Id="rId205" Type="http://schemas.openxmlformats.org/officeDocument/2006/relationships/hyperlink" Target="https://doi.org/10.1016/j.margeo.2009.10.011" TargetMode="External"/><Relationship Id="rId226" Type="http://schemas.openxmlformats.org/officeDocument/2006/relationships/hyperlink" Target="https://doi.org/10.1016/j.margeo.2009.10.011" TargetMode="External"/><Relationship Id="rId247" Type="http://schemas.openxmlformats.org/officeDocument/2006/relationships/hyperlink" Target="https://doi.org/10.1016/j.margeo.2009.10.011" TargetMode="External"/><Relationship Id="rId107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68" Type="http://schemas.openxmlformats.org/officeDocument/2006/relationships/hyperlink" Target="https://doi.org/10.1016/j.margeo.2009.10.011" TargetMode="External"/><Relationship Id="rId289" Type="http://schemas.openxmlformats.org/officeDocument/2006/relationships/hyperlink" Target="https://doi.org/10.1016/j.margeo.2009.10.011" TargetMode="External"/><Relationship Id="rId11" Type="http://schemas.openxmlformats.org/officeDocument/2006/relationships/hyperlink" Target="https://doi.org/10.1016/j.margeo.2017.08.016" TargetMode="External"/><Relationship Id="rId32" Type="http://schemas.openxmlformats.org/officeDocument/2006/relationships/hyperlink" Target="https://doi.org/10.1016/j.sedgeo.2017.12.017" TargetMode="External"/><Relationship Id="rId53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74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28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9" Type="http://schemas.openxmlformats.org/officeDocument/2006/relationships/hyperlink" Target="https://doi.org/10.1016/j.margeo.2009.10.011" TargetMode="External"/><Relationship Id="rId314" Type="http://schemas.openxmlformats.org/officeDocument/2006/relationships/hyperlink" Target="https://doi.org/10.1016/j.margeo.2009.10.011" TargetMode="External"/><Relationship Id="rId5" Type="http://schemas.openxmlformats.org/officeDocument/2006/relationships/hyperlink" Target="https://doi.org/10.1016/j.margeo.2013.09.015" TargetMode="External"/><Relationship Id="rId95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60" Type="http://schemas.openxmlformats.org/officeDocument/2006/relationships/hyperlink" Target="https://doi.org/10.1016/j.margeo.2009.10.011" TargetMode="External"/><Relationship Id="rId181" Type="http://schemas.openxmlformats.org/officeDocument/2006/relationships/hyperlink" Target="https://doi.org/10.1016/j.margeo.2009.10.011" TargetMode="External"/><Relationship Id="rId216" Type="http://schemas.openxmlformats.org/officeDocument/2006/relationships/hyperlink" Target="https://doi.org/10.1016/j.margeo.2009.10.011" TargetMode="External"/><Relationship Id="rId237" Type="http://schemas.openxmlformats.org/officeDocument/2006/relationships/hyperlink" Target="https://doi.org/10.1016/j.margeo.2009.10.011" TargetMode="External"/><Relationship Id="rId258" Type="http://schemas.openxmlformats.org/officeDocument/2006/relationships/hyperlink" Target="https://doi.org/10.1016/j.margeo.2009.10.011" TargetMode="External"/><Relationship Id="rId279" Type="http://schemas.openxmlformats.org/officeDocument/2006/relationships/hyperlink" Target="https://doi.org/10.1016/j.margeo.2009.10.011" TargetMode="External"/><Relationship Id="rId22" Type="http://schemas.openxmlformats.org/officeDocument/2006/relationships/hyperlink" Target="https://doi-org.ezlibproxy1.ntu.edu.sg/10.1127/0372-8854/2010/0054S3-0024" TargetMode="External"/><Relationship Id="rId43" Type="http://schemas.openxmlformats.org/officeDocument/2006/relationships/hyperlink" Target="https://www.sciencedirect.com/science/article/pii/S0169555X17304956?via%3Dihub" TargetMode="External"/><Relationship Id="rId64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18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39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90" Type="http://schemas.openxmlformats.org/officeDocument/2006/relationships/hyperlink" Target="https://doi.org/10.1016/j.margeo.2009.10.011" TargetMode="External"/><Relationship Id="rId304" Type="http://schemas.openxmlformats.org/officeDocument/2006/relationships/hyperlink" Target="https://doi.org/10.1016/j.margeo.2009.10.011" TargetMode="External"/><Relationship Id="rId325" Type="http://schemas.openxmlformats.org/officeDocument/2006/relationships/hyperlink" Target="https://doi.org/10.1016/j.margeo.2009.10.011" TargetMode="External"/><Relationship Id="rId85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50" Type="http://schemas.openxmlformats.org/officeDocument/2006/relationships/hyperlink" Target="https://doi.org/10.1016/j.margeo.2009.10.011" TargetMode="External"/><Relationship Id="rId171" Type="http://schemas.openxmlformats.org/officeDocument/2006/relationships/hyperlink" Target="https://doi.org/10.1016/j.margeo.2009.10.011" TargetMode="External"/><Relationship Id="rId192" Type="http://schemas.openxmlformats.org/officeDocument/2006/relationships/hyperlink" Target="https://doi.org/10.1016/j.margeo.2009.10.011" TargetMode="External"/><Relationship Id="rId206" Type="http://schemas.openxmlformats.org/officeDocument/2006/relationships/hyperlink" Target="https://doi.org/10.1016/j.margeo.2009.10.011" TargetMode="External"/><Relationship Id="rId227" Type="http://schemas.openxmlformats.org/officeDocument/2006/relationships/hyperlink" Target="https://doi.org/10.1016/j.margeo.2009.10.011" TargetMode="External"/><Relationship Id="rId248" Type="http://schemas.openxmlformats.org/officeDocument/2006/relationships/hyperlink" Target="https://doi.org/10.1016/j.margeo.2009.10.011" TargetMode="External"/><Relationship Id="rId269" Type="http://schemas.openxmlformats.org/officeDocument/2006/relationships/hyperlink" Target="https://doi.org/10.1016/j.margeo.2009.10.011" TargetMode="External"/><Relationship Id="rId12" Type="http://schemas.openxmlformats.org/officeDocument/2006/relationships/hyperlink" Target="https://doi-org.ezlibproxy1.ntu.edu.sg/10.1127/0372-8854/2010/0054S3-0024" TargetMode="External"/><Relationship Id="rId33" Type="http://schemas.openxmlformats.org/officeDocument/2006/relationships/hyperlink" Target="https://pdfs.semanticscholar.org/6e82/de8ec120645c795c2d8f856bef09bb5cf395.pdf" TargetMode="External"/><Relationship Id="rId108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29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80" Type="http://schemas.openxmlformats.org/officeDocument/2006/relationships/hyperlink" Target="https://doi.org/10.1016/j.margeo.2009.10.011" TargetMode="External"/><Relationship Id="rId315" Type="http://schemas.openxmlformats.org/officeDocument/2006/relationships/hyperlink" Target="https://doi.org/10.1016/j.margeo.2009.10.011" TargetMode="External"/><Relationship Id="rId54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75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96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0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61" Type="http://schemas.openxmlformats.org/officeDocument/2006/relationships/hyperlink" Target="https://doi.org/10.1016/j.margeo.2009.10.011" TargetMode="External"/><Relationship Id="rId182" Type="http://schemas.openxmlformats.org/officeDocument/2006/relationships/hyperlink" Target="https://doi.org/10.1016/j.margeo.2009.10.011" TargetMode="External"/><Relationship Id="rId217" Type="http://schemas.openxmlformats.org/officeDocument/2006/relationships/hyperlink" Target="https://doi.org/10.1016/j.margeo.2009.10.011" TargetMode="External"/><Relationship Id="rId6" Type="http://schemas.openxmlformats.org/officeDocument/2006/relationships/hyperlink" Target="https://doi.org/10.1016/j.margeo.2013.09.015" TargetMode="External"/><Relationship Id="rId238" Type="http://schemas.openxmlformats.org/officeDocument/2006/relationships/hyperlink" Target="https://doi.org/10.1016/j.margeo.2009.10.011" TargetMode="External"/><Relationship Id="rId259" Type="http://schemas.openxmlformats.org/officeDocument/2006/relationships/hyperlink" Target="https://doi.org/10.1016/j.margeo.2009.10.011" TargetMode="External"/><Relationship Id="rId23" Type="http://schemas.openxmlformats.org/officeDocument/2006/relationships/hyperlink" Target="https://doi-org.ezlibproxy1.ntu.edu.sg/10.1127/0372-8854/2010/0054S3-0024" TargetMode="External"/><Relationship Id="rId119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70" Type="http://schemas.openxmlformats.org/officeDocument/2006/relationships/hyperlink" Target="https://doi.org/10.1016/j.margeo.2009.10.011" TargetMode="External"/><Relationship Id="rId291" Type="http://schemas.openxmlformats.org/officeDocument/2006/relationships/hyperlink" Target="https://doi.org/10.1016/j.margeo.2009.10.011" TargetMode="External"/><Relationship Id="rId305" Type="http://schemas.openxmlformats.org/officeDocument/2006/relationships/hyperlink" Target="https://doi.org/10.1016/j.margeo.2009.10.011" TargetMode="External"/><Relationship Id="rId326" Type="http://schemas.openxmlformats.org/officeDocument/2006/relationships/hyperlink" Target="https://doi.org/10.1016/j.margeo.2009.10.011" TargetMode="External"/><Relationship Id="rId44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65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86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30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51" Type="http://schemas.openxmlformats.org/officeDocument/2006/relationships/hyperlink" Target="https://doi.org/10.1016/j.margeo.2009.10.011" TargetMode="External"/><Relationship Id="rId172" Type="http://schemas.openxmlformats.org/officeDocument/2006/relationships/hyperlink" Target="https://doi.org/10.1016/j.margeo.2009.10.011" TargetMode="External"/><Relationship Id="rId193" Type="http://schemas.openxmlformats.org/officeDocument/2006/relationships/hyperlink" Target="https://doi.org/10.1016/j.margeo.2009.10.011" TargetMode="External"/><Relationship Id="rId207" Type="http://schemas.openxmlformats.org/officeDocument/2006/relationships/hyperlink" Target="https://doi.org/10.1016/j.margeo.2009.10.011" TargetMode="External"/><Relationship Id="rId228" Type="http://schemas.openxmlformats.org/officeDocument/2006/relationships/hyperlink" Target="https://doi.org/10.1016/j.margeo.2009.10.011" TargetMode="External"/><Relationship Id="rId249" Type="http://schemas.openxmlformats.org/officeDocument/2006/relationships/hyperlink" Target="https://doi.org/10.1016/j.margeo.2009.10.011" TargetMode="External"/><Relationship Id="rId13" Type="http://schemas.openxmlformats.org/officeDocument/2006/relationships/hyperlink" Target="https://doi-org.ezlibproxy1.ntu.edu.sg/10.1127/0372-8854/2010/0054S3-0024" TargetMode="External"/><Relationship Id="rId109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60" Type="http://schemas.openxmlformats.org/officeDocument/2006/relationships/hyperlink" Target="https://doi.org/10.1016/j.margeo.2009.10.011" TargetMode="External"/><Relationship Id="rId281" Type="http://schemas.openxmlformats.org/officeDocument/2006/relationships/hyperlink" Target="https://doi.org/10.1016/j.margeo.2009.10.011" TargetMode="External"/><Relationship Id="rId316" Type="http://schemas.openxmlformats.org/officeDocument/2006/relationships/hyperlink" Target="https://doi.org/10.1016/j.margeo.2009.10.011" TargetMode="External"/><Relationship Id="rId34" Type="http://schemas.openxmlformats.org/officeDocument/2006/relationships/hyperlink" Target="https://pdfs.semanticscholar.org/6e82/de8ec120645c795c2d8f856bef09bb5cf395.pdf" TargetMode="External"/><Relationship Id="rId55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76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97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20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1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7" Type="http://schemas.openxmlformats.org/officeDocument/2006/relationships/hyperlink" Target="https://doi.org/10.1016/j.margeo.2013.09.015" TargetMode="External"/><Relationship Id="rId162" Type="http://schemas.openxmlformats.org/officeDocument/2006/relationships/hyperlink" Target="https://doi.org/10.1016/j.margeo.2009.10.011" TargetMode="External"/><Relationship Id="rId183" Type="http://schemas.openxmlformats.org/officeDocument/2006/relationships/hyperlink" Target="https://doi.org/10.1016/j.margeo.2009.10.011" TargetMode="External"/><Relationship Id="rId218" Type="http://schemas.openxmlformats.org/officeDocument/2006/relationships/hyperlink" Target="https://doi.org/10.1016/j.margeo.2009.10.011" TargetMode="External"/><Relationship Id="rId239" Type="http://schemas.openxmlformats.org/officeDocument/2006/relationships/hyperlink" Target="https://doi.org/10.1016/j.margeo.2009.10.011" TargetMode="External"/><Relationship Id="rId250" Type="http://schemas.openxmlformats.org/officeDocument/2006/relationships/hyperlink" Target="https://doi.org/10.1016/j.margeo.2009.10.011" TargetMode="External"/><Relationship Id="rId271" Type="http://schemas.openxmlformats.org/officeDocument/2006/relationships/hyperlink" Target="https://doi.org/10.1016/j.margeo.2009.10.011" TargetMode="External"/><Relationship Id="rId292" Type="http://schemas.openxmlformats.org/officeDocument/2006/relationships/hyperlink" Target="https://doi.org/10.1016/j.margeo.2009.10.011" TargetMode="External"/><Relationship Id="rId306" Type="http://schemas.openxmlformats.org/officeDocument/2006/relationships/hyperlink" Target="https://doi.org/10.1016/j.margeo.2009.10.011" TargetMode="External"/><Relationship Id="rId24" Type="http://schemas.openxmlformats.org/officeDocument/2006/relationships/hyperlink" Target="https://doi-org.ezlibproxy1.ntu.edu.sg/10.1127/0372-8854/2010/0054S3-0024" TargetMode="External"/><Relationship Id="rId45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66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87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10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31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327" Type="http://schemas.openxmlformats.org/officeDocument/2006/relationships/hyperlink" Target="https://doi.org/10.1016/j.margeo.2009.10.011" TargetMode="External"/><Relationship Id="rId152" Type="http://schemas.openxmlformats.org/officeDocument/2006/relationships/hyperlink" Target="https://doi.org/10.1016/j.margeo.2009.10.011" TargetMode="External"/><Relationship Id="rId173" Type="http://schemas.openxmlformats.org/officeDocument/2006/relationships/hyperlink" Target="https://doi.org/10.1016/j.margeo.2009.10.011" TargetMode="External"/><Relationship Id="rId194" Type="http://schemas.openxmlformats.org/officeDocument/2006/relationships/hyperlink" Target="https://doi.org/10.1016/j.margeo.2009.10.011" TargetMode="External"/><Relationship Id="rId208" Type="http://schemas.openxmlformats.org/officeDocument/2006/relationships/hyperlink" Target="https://doi.org/10.1016/j.margeo.2009.10.011" TargetMode="External"/><Relationship Id="rId229" Type="http://schemas.openxmlformats.org/officeDocument/2006/relationships/hyperlink" Target="https://doi.org/10.1016/j.margeo.2009.10.011" TargetMode="External"/><Relationship Id="rId240" Type="http://schemas.openxmlformats.org/officeDocument/2006/relationships/hyperlink" Target="https://doi.org/10.1016/j.margeo.2009.10.011" TargetMode="External"/><Relationship Id="rId261" Type="http://schemas.openxmlformats.org/officeDocument/2006/relationships/hyperlink" Target="https://doi.org/10.1016/j.margeo.2009.10.011" TargetMode="External"/><Relationship Id="rId14" Type="http://schemas.openxmlformats.org/officeDocument/2006/relationships/hyperlink" Target="https://doi-org.ezlibproxy1.ntu.edu.sg/10.1127/0372-8854/2010/0054S3-0024" TargetMode="External"/><Relationship Id="rId35" Type="http://schemas.openxmlformats.org/officeDocument/2006/relationships/hyperlink" Target="https://www.sciencedirect.com/science/article/abs/pii/S0025322716303097" TargetMode="External"/><Relationship Id="rId56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77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00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82" Type="http://schemas.openxmlformats.org/officeDocument/2006/relationships/hyperlink" Target="https://doi.org/10.1016/j.margeo.2009.10.011" TargetMode="External"/><Relationship Id="rId317" Type="http://schemas.openxmlformats.org/officeDocument/2006/relationships/hyperlink" Target="https://doi.org/10.1016/j.margeo.2009.10.011" TargetMode="External"/><Relationship Id="rId8" Type="http://schemas.openxmlformats.org/officeDocument/2006/relationships/hyperlink" Target="https://doi-org.ezlibproxy1.ntu.edu.sg/10.1127/0372-8854/2010/0054S3-0024" TargetMode="External"/><Relationship Id="rId51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72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93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98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21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2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63" Type="http://schemas.openxmlformats.org/officeDocument/2006/relationships/hyperlink" Target="https://doi.org/10.1016/j.margeo.2009.10.011" TargetMode="External"/><Relationship Id="rId184" Type="http://schemas.openxmlformats.org/officeDocument/2006/relationships/hyperlink" Target="https://doi.org/10.1016/j.margeo.2009.10.011" TargetMode="External"/><Relationship Id="rId189" Type="http://schemas.openxmlformats.org/officeDocument/2006/relationships/hyperlink" Target="https://doi.org/10.1016/j.margeo.2009.10.011" TargetMode="External"/><Relationship Id="rId219" Type="http://schemas.openxmlformats.org/officeDocument/2006/relationships/hyperlink" Target="https://doi.org/10.1016/j.margeo.2009.10.011" TargetMode="External"/><Relationship Id="rId3" Type="http://schemas.openxmlformats.org/officeDocument/2006/relationships/hyperlink" Target="https://doi.org/10.1016/j.margeo.2013.09.015" TargetMode="External"/><Relationship Id="rId214" Type="http://schemas.openxmlformats.org/officeDocument/2006/relationships/hyperlink" Target="https://doi.org/10.1016/j.margeo.2009.10.011" TargetMode="External"/><Relationship Id="rId230" Type="http://schemas.openxmlformats.org/officeDocument/2006/relationships/hyperlink" Target="https://doi.org/10.1016/j.margeo.2009.10.011" TargetMode="External"/><Relationship Id="rId235" Type="http://schemas.openxmlformats.org/officeDocument/2006/relationships/hyperlink" Target="https://doi.org/10.1016/j.margeo.2009.10.011" TargetMode="External"/><Relationship Id="rId251" Type="http://schemas.openxmlformats.org/officeDocument/2006/relationships/hyperlink" Target="https://doi.org/10.1016/j.margeo.2009.10.011" TargetMode="External"/><Relationship Id="rId256" Type="http://schemas.openxmlformats.org/officeDocument/2006/relationships/hyperlink" Target="https://doi.org/10.1016/j.margeo.2009.10.011" TargetMode="External"/><Relationship Id="rId277" Type="http://schemas.openxmlformats.org/officeDocument/2006/relationships/hyperlink" Target="https://doi.org/10.1016/j.margeo.2009.10.011" TargetMode="External"/><Relationship Id="rId298" Type="http://schemas.openxmlformats.org/officeDocument/2006/relationships/hyperlink" Target="https://doi.org/10.1016/j.margeo.2009.10.011" TargetMode="External"/><Relationship Id="rId25" Type="http://schemas.openxmlformats.org/officeDocument/2006/relationships/hyperlink" Target="https://doi-org.ezlibproxy1.ntu.edu.sg/10.1127/0372-8854/2010/0054S3-0024" TargetMode="External"/><Relationship Id="rId46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67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16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37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58" Type="http://schemas.openxmlformats.org/officeDocument/2006/relationships/hyperlink" Target="https://doi.org/10.1016/j.margeo.2009.10.011" TargetMode="External"/><Relationship Id="rId272" Type="http://schemas.openxmlformats.org/officeDocument/2006/relationships/hyperlink" Target="https://doi.org/10.1016/j.margeo.2009.10.011" TargetMode="External"/><Relationship Id="rId293" Type="http://schemas.openxmlformats.org/officeDocument/2006/relationships/hyperlink" Target="https://doi.org/10.1016/j.margeo.2009.10.011" TargetMode="External"/><Relationship Id="rId302" Type="http://schemas.openxmlformats.org/officeDocument/2006/relationships/hyperlink" Target="https://doi.org/10.1016/j.margeo.2009.10.011" TargetMode="External"/><Relationship Id="rId307" Type="http://schemas.openxmlformats.org/officeDocument/2006/relationships/hyperlink" Target="https://doi.org/10.1016/j.margeo.2009.10.011" TargetMode="External"/><Relationship Id="rId323" Type="http://schemas.openxmlformats.org/officeDocument/2006/relationships/hyperlink" Target="https://doi.org/10.1016/j.margeo.2009.10.011" TargetMode="External"/><Relationship Id="rId328" Type="http://schemas.openxmlformats.org/officeDocument/2006/relationships/hyperlink" Target="https://doi.org/10.1016/j.margeo.2009.10.011" TargetMode="External"/><Relationship Id="rId20" Type="http://schemas.openxmlformats.org/officeDocument/2006/relationships/hyperlink" Target="https://doi-org.ezlibproxy1.ntu.edu.sg/10.1127/0372-8854/2010/0054S3-0024" TargetMode="External"/><Relationship Id="rId41" Type="http://schemas.openxmlformats.org/officeDocument/2006/relationships/hyperlink" Target="https://www.sciencedirect.com.remotexs.ntu.edu.sg/science/article/pii/S1040618216300684?via%3Dihub" TargetMode="External"/><Relationship Id="rId62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83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88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11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32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53" Type="http://schemas.openxmlformats.org/officeDocument/2006/relationships/hyperlink" Target="https://doi.org/10.1016/j.margeo.2009.10.011" TargetMode="External"/><Relationship Id="rId174" Type="http://schemas.openxmlformats.org/officeDocument/2006/relationships/hyperlink" Target="https://doi.org/10.1016/j.margeo.2009.10.011" TargetMode="External"/><Relationship Id="rId179" Type="http://schemas.openxmlformats.org/officeDocument/2006/relationships/hyperlink" Target="https://doi.org/10.1016/j.margeo.2009.10.011" TargetMode="External"/><Relationship Id="rId195" Type="http://schemas.openxmlformats.org/officeDocument/2006/relationships/hyperlink" Target="https://doi.org/10.1016/j.margeo.2009.10.011" TargetMode="External"/><Relationship Id="rId209" Type="http://schemas.openxmlformats.org/officeDocument/2006/relationships/hyperlink" Target="https://doi.org/10.1016/j.margeo.2009.10.011" TargetMode="External"/><Relationship Id="rId190" Type="http://schemas.openxmlformats.org/officeDocument/2006/relationships/hyperlink" Target="https://doi.org/10.1016/j.margeo.2009.10.011" TargetMode="External"/><Relationship Id="rId204" Type="http://schemas.openxmlformats.org/officeDocument/2006/relationships/hyperlink" Target="https://doi.org/10.1016/j.margeo.2009.10.011" TargetMode="External"/><Relationship Id="rId220" Type="http://schemas.openxmlformats.org/officeDocument/2006/relationships/hyperlink" Target="https://doi.org/10.1016/j.margeo.2009.10.011" TargetMode="External"/><Relationship Id="rId225" Type="http://schemas.openxmlformats.org/officeDocument/2006/relationships/hyperlink" Target="https://doi.org/10.1016/j.margeo.2009.10.011" TargetMode="External"/><Relationship Id="rId241" Type="http://schemas.openxmlformats.org/officeDocument/2006/relationships/hyperlink" Target="https://doi.org/10.1016/j.margeo.2009.10.011" TargetMode="External"/><Relationship Id="rId246" Type="http://schemas.openxmlformats.org/officeDocument/2006/relationships/hyperlink" Target="https://doi.org/10.1016/j.margeo.2009.10.011" TargetMode="External"/><Relationship Id="rId267" Type="http://schemas.openxmlformats.org/officeDocument/2006/relationships/hyperlink" Target="https://doi.org/10.1016/j.margeo.2009.10.011" TargetMode="External"/><Relationship Id="rId288" Type="http://schemas.openxmlformats.org/officeDocument/2006/relationships/hyperlink" Target="https://doi.org/10.1016/j.margeo.2009.10.011" TargetMode="External"/><Relationship Id="rId15" Type="http://schemas.openxmlformats.org/officeDocument/2006/relationships/hyperlink" Target="https://doi-org.ezlibproxy1.ntu.edu.sg/10.1127/0372-8854/2010/0054S3-0024" TargetMode="External"/><Relationship Id="rId36" Type="http://schemas.openxmlformats.org/officeDocument/2006/relationships/hyperlink" Target="https://www.sciencedirect.com/science/article/abs/pii/S0025322716303097" TargetMode="External"/><Relationship Id="rId57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06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27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62" Type="http://schemas.openxmlformats.org/officeDocument/2006/relationships/hyperlink" Target="https://doi.org/10.1016/j.margeo.2009.10.011" TargetMode="External"/><Relationship Id="rId283" Type="http://schemas.openxmlformats.org/officeDocument/2006/relationships/hyperlink" Target="https://doi.org/10.1016/j.margeo.2009.10.011" TargetMode="External"/><Relationship Id="rId313" Type="http://schemas.openxmlformats.org/officeDocument/2006/relationships/hyperlink" Target="https://doi.org/10.1016/j.margeo.2009.10.011" TargetMode="External"/><Relationship Id="rId318" Type="http://schemas.openxmlformats.org/officeDocument/2006/relationships/hyperlink" Target="https://doi.org/10.1016/j.margeo.2009.10.011" TargetMode="External"/><Relationship Id="rId10" Type="http://schemas.openxmlformats.org/officeDocument/2006/relationships/hyperlink" Target="https://doi.org/10.1016/j.sedgeo.2017.12.017" TargetMode="External"/><Relationship Id="rId31" Type="http://schemas.openxmlformats.org/officeDocument/2006/relationships/hyperlink" Target="https://doi-org.ezlibproxy1.ntu.edu.sg/10.1127/0372-8854/2010/0054S3-0024" TargetMode="External"/><Relationship Id="rId52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73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78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94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99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01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22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3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8" Type="http://schemas.openxmlformats.org/officeDocument/2006/relationships/hyperlink" Target="https://doi.org/10.1016/j.margeo.2009.10.011" TargetMode="External"/><Relationship Id="rId164" Type="http://schemas.openxmlformats.org/officeDocument/2006/relationships/hyperlink" Target="https://doi.org/10.1016/j.margeo.2009.10.011" TargetMode="External"/><Relationship Id="rId169" Type="http://schemas.openxmlformats.org/officeDocument/2006/relationships/hyperlink" Target="https://doi.org/10.1016/j.margeo.2009.10.011" TargetMode="External"/><Relationship Id="rId185" Type="http://schemas.openxmlformats.org/officeDocument/2006/relationships/hyperlink" Target="https://doi.org/10.1016/j.margeo.2009.10.011" TargetMode="External"/><Relationship Id="rId334" Type="http://schemas.openxmlformats.org/officeDocument/2006/relationships/hyperlink" Target="https://doi.org/10.1016/j.margeo.2009.10.011" TargetMode="External"/><Relationship Id="rId4" Type="http://schemas.openxmlformats.org/officeDocument/2006/relationships/hyperlink" Target="https://doi.org/10.1016/j.margeo.2013.09.015" TargetMode="External"/><Relationship Id="rId9" Type="http://schemas.openxmlformats.org/officeDocument/2006/relationships/hyperlink" Target="https://doi.org/10.1016/j.sedgeo.2017.12.017" TargetMode="External"/><Relationship Id="rId180" Type="http://schemas.openxmlformats.org/officeDocument/2006/relationships/hyperlink" Target="https://doi.org/10.1016/j.margeo.2009.10.011" TargetMode="External"/><Relationship Id="rId210" Type="http://schemas.openxmlformats.org/officeDocument/2006/relationships/hyperlink" Target="https://doi.org/10.1016/j.margeo.2009.10.011" TargetMode="External"/><Relationship Id="rId215" Type="http://schemas.openxmlformats.org/officeDocument/2006/relationships/hyperlink" Target="https://doi.org/10.1016/j.margeo.2009.10.011" TargetMode="External"/><Relationship Id="rId236" Type="http://schemas.openxmlformats.org/officeDocument/2006/relationships/hyperlink" Target="https://doi.org/10.1016/j.margeo.2009.10.011" TargetMode="External"/><Relationship Id="rId257" Type="http://schemas.openxmlformats.org/officeDocument/2006/relationships/hyperlink" Target="https://doi.org/10.1016/j.margeo.2009.10.011" TargetMode="External"/><Relationship Id="rId278" Type="http://schemas.openxmlformats.org/officeDocument/2006/relationships/hyperlink" Target="https://doi.org/10.1016/j.margeo.2009.10.011" TargetMode="External"/><Relationship Id="rId26" Type="http://schemas.openxmlformats.org/officeDocument/2006/relationships/hyperlink" Target="https://doi-org.ezlibproxy1.ntu.edu.sg/10.1127/0372-8854/2010/0054S3-0024" TargetMode="External"/><Relationship Id="rId231" Type="http://schemas.openxmlformats.org/officeDocument/2006/relationships/hyperlink" Target="https://doi.org/10.1016/j.margeo.2009.10.011" TargetMode="External"/><Relationship Id="rId252" Type="http://schemas.openxmlformats.org/officeDocument/2006/relationships/hyperlink" Target="https://doi.org/10.1016/j.margeo.2009.10.011" TargetMode="External"/><Relationship Id="rId273" Type="http://schemas.openxmlformats.org/officeDocument/2006/relationships/hyperlink" Target="https://doi.org/10.1016/j.margeo.2009.10.011" TargetMode="External"/><Relationship Id="rId294" Type="http://schemas.openxmlformats.org/officeDocument/2006/relationships/hyperlink" Target="https://doi.org/10.1016/j.margeo.2009.10.011" TargetMode="External"/><Relationship Id="rId308" Type="http://schemas.openxmlformats.org/officeDocument/2006/relationships/hyperlink" Target="https://doi.org/10.1016/j.margeo.2009.10.011" TargetMode="External"/><Relationship Id="rId329" Type="http://schemas.openxmlformats.org/officeDocument/2006/relationships/hyperlink" Target="https://doi.org/10.1016/j.margeo.2009.10.011" TargetMode="External"/><Relationship Id="rId47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68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89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12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33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54" Type="http://schemas.openxmlformats.org/officeDocument/2006/relationships/hyperlink" Target="https://doi.org/10.1016/j.margeo.2009.10.011" TargetMode="External"/><Relationship Id="rId175" Type="http://schemas.openxmlformats.org/officeDocument/2006/relationships/hyperlink" Target="https://doi.org/10.1016/j.margeo.2009.10.011" TargetMode="External"/><Relationship Id="rId196" Type="http://schemas.openxmlformats.org/officeDocument/2006/relationships/hyperlink" Target="https://doi.org/10.1016/j.margeo.2009.10.011" TargetMode="External"/><Relationship Id="rId200" Type="http://schemas.openxmlformats.org/officeDocument/2006/relationships/hyperlink" Target="https://doi.org/10.1016/j.margeo.2009.10.011" TargetMode="External"/><Relationship Id="rId16" Type="http://schemas.openxmlformats.org/officeDocument/2006/relationships/hyperlink" Target="https://doi-org.ezlibproxy1.ntu.edu.sg/10.1127/0372-8854/2010/0054S3-0024" TargetMode="External"/><Relationship Id="rId221" Type="http://schemas.openxmlformats.org/officeDocument/2006/relationships/hyperlink" Target="https://doi.org/10.1016/j.margeo.2009.10.011" TargetMode="External"/><Relationship Id="rId242" Type="http://schemas.openxmlformats.org/officeDocument/2006/relationships/hyperlink" Target="https://doi.org/10.1016/j.margeo.2009.10.011" TargetMode="External"/><Relationship Id="rId263" Type="http://schemas.openxmlformats.org/officeDocument/2006/relationships/hyperlink" Target="https://doi.org/10.1016/j.margeo.2009.10.011" TargetMode="External"/><Relationship Id="rId284" Type="http://schemas.openxmlformats.org/officeDocument/2006/relationships/hyperlink" Target="https://doi.org/10.1016/j.margeo.2009.10.011" TargetMode="External"/><Relationship Id="rId319" Type="http://schemas.openxmlformats.org/officeDocument/2006/relationships/hyperlink" Target="https://doi.org/10.1016/j.margeo.2009.10.011" TargetMode="External"/><Relationship Id="rId37" Type="http://schemas.openxmlformats.org/officeDocument/2006/relationships/hyperlink" Target="https://doi.org/10.1016/j.margeo.2017.08.016" TargetMode="External"/><Relationship Id="rId58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79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02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23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4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330" Type="http://schemas.openxmlformats.org/officeDocument/2006/relationships/hyperlink" Target="https://doi.org/10.1016/j.margeo.2009.10.011" TargetMode="External"/><Relationship Id="rId90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65" Type="http://schemas.openxmlformats.org/officeDocument/2006/relationships/hyperlink" Target="https://doi.org/10.1016/j.margeo.2009.10.011" TargetMode="External"/><Relationship Id="rId186" Type="http://schemas.openxmlformats.org/officeDocument/2006/relationships/hyperlink" Target="https://doi.org/10.1016/j.margeo.2009.10.011" TargetMode="External"/><Relationship Id="rId211" Type="http://schemas.openxmlformats.org/officeDocument/2006/relationships/hyperlink" Target="https://doi.org/10.1016/j.margeo.2009.10.011" TargetMode="External"/><Relationship Id="rId232" Type="http://schemas.openxmlformats.org/officeDocument/2006/relationships/hyperlink" Target="https://doi.org/10.1016/j.margeo.2009.10.011" TargetMode="External"/><Relationship Id="rId253" Type="http://schemas.openxmlformats.org/officeDocument/2006/relationships/hyperlink" Target="https://doi.org/10.1016/j.margeo.2009.10.011" TargetMode="External"/><Relationship Id="rId274" Type="http://schemas.openxmlformats.org/officeDocument/2006/relationships/hyperlink" Target="https://doi.org/10.1016/j.margeo.2009.10.011" TargetMode="External"/><Relationship Id="rId295" Type="http://schemas.openxmlformats.org/officeDocument/2006/relationships/hyperlink" Target="https://doi.org/10.1016/j.margeo.2009.10.011" TargetMode="External"/><Relationship Id="rId309" Type="http://schemas.openxmlformats.org/officeDocument/2006/relationships/hyperlink" Target="https://doi.org/10.1016/j.margeo.2009.10.011" TargetMode="External"/><Relationship Id="rId27" Type="http://schemas.openxmlformats.org/officeDocument/2006/relationships/hyperlink" Target="https://doi-org.ezlibproxy1.ntu.edu.sg/10.1127/0372-8854/2010/0054S3-0024" TargetMode="External"/><Relationship Id="rId48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69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13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34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320" Type="http://schemas.openxmlformats.org/officeDocument/2006/relationships/hyperlink" Target="https://doi.org/10.1016/j.margeo.2009.10.011" TargetMode="External"/><Relationship Id="rId80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55" Type="http://schemas.openxmlformats.org/officeDocument/2006/relationships/hyperlink" Target="https://doi.org/10.1016/j.margeo.2009.10.011" TargetMode="External"/><Relationship Id="rId176" Type="http://schemas.openxmlformats.org/officeDocument/2006/relationships/hyperlink" Target="https://doi.org/10.1016/j.margeo.2009.10.011" TargetMode="External"/><Relationship Id="rId197" Type="http://schemas.openxmlformats.org/officeDocument/2006/relationships/hyperlink" Target="https://doi.org/10.1016/j.margeo.2009.10.011" TargetMode="External"/><Relationship Id="rId201" Type="http://schemas.openxmlformats.org/officeDocument/2006/relationships/hyperlink" Target="https://doi.org/10.1016/j.margeo.2009.10.011" TargetMode="External"/><Relationship Id="rId222" Type="http://schemas.openxmlformats.org/officeDocument/2006/relationships/hyperlink" Target="https://doi.org/10.1016/j.margeo.2009.10.011" TargetMode="External"/><Relationship Id="rId243" Type="http://schemas.openxmlformats.org/officeDocument/2006/relationships/hyperlink" Target="https://doi.org/10.1016/j.margeo.2009.10.011" TargetMode="External"/><Relationship Id="rId264" Type="http://schemas.openxmlformats.org/officeDocument/2006/relationships/hyperlink" Target="https://doi.org/10.1016/j.margeo.2009.10.011" TargetMode="External"/><Relationship Id="rId285" Type="http://schemas.openxmlformats.org/officeDocument/2006/relationships/hyperlink" Target="https://doi.org/10.1016/j.margeo.2009.10.011" TargetMode="External"/><Relationship Id="rId17" Type="http://schemas.openxmlformats.org/officeDocument/2006/relationships/hyperlink" Target="https://doi-org.ezlibproxy1.ntu.edu.sg/10.1127/0372-8854/2010/0054S3-0024" TargetMode="External"/><Relationship Id="rId38" Type="http://schemas.openxmlformats.org/officeDocument/2006/relationships/hyperlink" Target="https://www.nat-hazards-earth-syst-sci.net/12/1109/2012/nhess-12-1109-2012.pdf" TargetMode="External"/><Relationship Id="rId59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03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24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310" Type="http://schemas.openxmlformats.org/officeDocument/2006/relationships/hyperlink" Target="https://doi.org/10.1016/j.margeo.2009.10.011" TargetMode="External"/><Relationship Id="rId70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91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5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66" Type="http://schemas.openxmlformats.org/officeDocument/2006/relationships/hyperlink" Target="https://doi.org/10.1016/j.margeo.2009.10.011" TargetMode="External"/><Relationship Id="rId187" Type="http://schemas.openxmlformats.org/officeDocument/2006/relationships/hyperlink" Target="https://doi.org/10.1016/j.margeo.2009.10.011" TargetMode="External"/><Relationship Id="rId331" Type="http://schemas.openxmlformats.org/officeDocument/2006/relationships/hyperlink" Target="https://doi.org/10.1016/j.margeo.2009.10.011" TargetMode="External"/><Relationship Id="rId1" Type="http://schemas.openxmlformats.org/officeDocument/2006/relationships/hyperlink" Target="https://doi.org/10.1016/j.margeo.2013.09.015" TargetMode="External"/><Relationship Id="rId212" Type="http://schemas.openxmlformats.org/officeDocument/2006/relationships/hyperlink" Target="https://doi.org/10.1016/j.margeo.2009.10.011" TargetMode="External"/><Relationship Id="rId233" Type="http://schemas.openxmlformats.org/officeDocument/2006/relationships/hyperlink" Target="https://doi.org/10.1016/j.margeo.2009.10.011" TargetMode="External"/><Relationship Id="rId254" Type="http://schemas.openxmlformats.org/officeDocument/2006/relationships/hyperlink" Target="https://doi.org/10.1016/j.margeo.2009.10.011" TargetMode="External"/><Relationship Id="rId28" Type="http://schemas.openxmlformats.org/officeDocument/2006/relationships/hyperlink" Target="https://doi-org.ezlibproxy1.ntu.edu.sg/10.1127/0372-8854/2010/0054S3-0024" TargetMode="External"/><Relationship Id="rId49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14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75" Type="http://schemas.openxmlformats.org/officeDocument/2006/relationships/hyperlink" Target="https://doi.org/10.1016/j.margeo.2009.10.011" TargetMode="External"/><Relationship Id="rId296" Type="http://schemas.openxmlformats.org/officeDocument/2006/relationships/hyperlink" Target="https://doi.org/10.1016/j.margeo.2009.10.011" TargetMode="External"/><Relationship Id="rId300" Type="http://schemas.openxmlformats.org/officeDocument/2006/relationships/hyperlink" Target="https://doi.org/10.1016/j.margeo.2009.10.011" TargetMode="External"/><Relationship Id="rId60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81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35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56" Type="http://schemas.openxmlformats.org/officeDocument/2006/relationships/hyperlink" Target="https://doi.org/10.1016/j.margeo.2009.10.011" TargetMode="External"/><Relationship Id="rId177" Type="http://schemas.openxmlformats.org/officeDocument/2006/relationships/hyperlink" Target="https://doi.org/10.1016/j.margeo.2009.10.011" TargetMode="External"/><Relationship Id="rId198" Type="http://schemas.openxmlformats.org/officeDocument/2006/relationships/hyperlink" Target="https://doi.org/10.1016/j.margeo.2009.10.011" TargetMode="External"/><Relationship Id="rId321" Type="http://schemas.openxmlformats.org/officeDocument/2006/relationships/hyperlink" Target="https://doi.org/10.1016/j.margeo.2009.10.011" TargetMode="External"/><Relationship Id="rId202" Type="http://schemas.openxmlformats.org/officeDocument/2006/relationships/hyperlink" Target="https://doi.org/10.1016/j.margeo.2009.10.011" TargetMode="External"/><Relationship Id="rId223" Type="http://schemas.openxmlformats.org/officeDocument/2006/relationships/hyperlink" Target="https://doi.org/10.1016/j.margeo.2009.10.011" TargetMode="External"/><Relationship Id="rId244" Type="http://schemas.openxmlformats.org/officeDocument/2006/relationships/hyperlink" Target="https://doi.org/10.1016/j.margeo.2009.10.011" TargetMode="External"/><Relationship Id="rId18" Type="http://schemas.openxmlformats.org/officeDocument/2006/relationships/hyperlink" Target="https://doi-org.ezlibproxy1.ntu.edu.sg/10.1127/0372-8854/2010/0054S3-0024" TargetMode="External"/><Relationship Id="rId39" Type="http://schemas.openxmlformats.org/officeDocument/2006/relationships/hyperlink" Target="https://www.nat-hazards-earth-syst-sci.net/12/1109/2012/nhess-12-1109-2012.pdf" TargetMode="External"/><Relationship Id="rId265" Type="http://schemas.openxmlformats.org/officeDocument/2006/relationships/hyperlink" Target="https://doi.org/10.1016/j.margeo.2009.10.011" TargetMode="External"/><Relationship Id="rId286" Type="http://schemas.openxmlformats.org/officeDocument/2006/relationships/hyperlink" Target="https://doi.org/10.1016/j.margeo.2009.10.011" TargetMode="External"/><Relationship Id="rId50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04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25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6" Type="http://schemas.openxmlformats.org/officeDocument/2006/relationships/hyperlink" Target="https://doi.org.remotexs.ntu.edu.sg/10.1016/j.quascirev.2011.12.011" TargetMode="External"/><Relationship Id="rId167" Type="http://schemas.openxmlformats.org/officeDocument/2006/relationships/hyperlink" Target="https://doi.org/10.1016/j.margeo.2009.10.011" TargetMode="External"/><Relationship Id="rId188" Type="http://schemas.openxmlformats.org/officeDocument/2006/relationships/hyperlink" Target="https://doi.org/10.1016/j.margeo.2009.10.011" TargetMode="External"/><Relationship Id="rId311" Type="http://schemas.openxmlformats.org/officeDocument/2006/relationships/hyperlink" Target="https://doi.org/10.1016/j.margeo.2009.10.011" TargetMode="External"/><Relationship Id="rId332" Type="http://schemas.openxmlformats.org/officeDocument/2006/relationships/hyperlink" Target="https://doi.org/10.1016/j.margeo.2009.10.011" TargetMode="External"/><Relationship Id="rId71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92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213" Type="http://schemas.openxmlformats.org/officeDocument/2006/relationships/hyperlink" Target="https://doi.org/10.1016/j.margeo.2009.10.011" TargetMode="External"/><Relationship Id="rId234" Type="http://schemas.openxmlformats.org/officeDocument/2006/relationships/hyperlink" Target="https://doi.org/10.1016/j.margeo.2009.10.011" TargetMode="External"/><Relationship Id="rId2" Type="http://schemas.openxmlformats.org/officeDocument/2006/relationships/hyperlink" Target="https://doi.org/10.1016/j.margeo.2013.09.015" TargetMode="External"/><Relationship Id="rId29" Type="http://schemas.openxmlformats.org/officeDocument/2006/relationships/hyperlink" Target="https://doi-org.ezlibproxy1.ntu.edu.sg/10.1127/0372-8854/2010/0054S3-0024" TargetMode="External"/><Relationship Id="rId255" Type="http://schemas.openxmlformats.org/officeDocument/2006/relationships/hyperlink" Target="https://doi.org/10.1016/j.margeo.2009.10.011" TargetMode="External"/><Relationship Id="rId276" Type="http://schemas.openxmlformats.org/officeDocument/2006/relationships/hyperlink" Target="https://doi.org/10.1016/j.margeo.2009.10.011" TargetMode="External"/><Relationship Id="rId297" Type="http://schemas.openxmlformats.org/officeDocument/2006/relationships/hyperlink" Target="https://doi.org/10.1016/j.margeo.2009.10.011" TargetMode="External"/><Relationship Id="rId40" Type="http://schemas.openxmlformats.org/officeDocument/2006/relationships/hyperlink" Target="https://www.sciencedirect.com.remotexs.ntu.edu.sg/science/article/pii/S1040618216300684?via%3Dihub" TargetMode="External"/><Relationship Id="rId115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36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57" Type="http://schemas.openxmlformats.org/officeDocument/2006/relationships/hyperlink" Target="https://doi.org/10.1016/j.margeo.2009.10.011" TargetMode="External"/><Relationship Id="rId178" Type="http://schemas.openxmlformats.org/officeDocument/2006/relationships/hyperlink" Target="https://doi.org/10.1016/j.margeo.2009.10.011" TargetMode="External"/><Relationship Id="rId301" Type="http://schemas.openxmlformats.org/officeDocument/2006/relationships/hyperlink" Target="https://doi.org/10.1016/j.margeo.2009.10.011" TargetMode="External"/><Relationship Id="rId322" Type="http://schemas.openxmlformats.org/officeDocument/2006/relationships/hyperlink" Target="https://doi.org/10.1016/j.margeo.2009.10.011" TargetMode="External"/><Relationship Id="rId61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82" Type="http://schemas.openxmlformats.org/officeDocument/2006/relationships/hyperlink" Target="https://www.researchgate.net/publication/223566858_Boulder_accumulations_related_to_storms_on_the_south_coast_of_the_Reykjanes_Peninsula_Iceland" TargetMode="External"/><Relationship Id="rId199" Type="http://schemas.openxmlformats.org/officeDocument/2006/relationships/hyperlink" Target="https://doi.org/10.1016/j.margeo.2009.10.011" TargetMode="External"/><Relationship Id="rId203" Type="http://schemas.openxmlformats.org/officeDocument/2006/relationships/hyperlink" Target="https://doi.org/10.1016/j.margeo.2009.10.011" TargetMode="External"/><Relationship Id="rId19" Type="http://schemas.openxmlformats.org/officeDocument/2006/relationships/hyperlink" Target="https://doi-org.ezlibproxy1.ntu.edu.sg/10.1127/0372-8854/2010/0054S3-0024" TargetMode="External"/><Relationship Id="rId224" Type="http://schemas.openxmlformats.org/officeDocument/2006/relationships/hyperlink" Target="https://doi.org/10.1016/j.margeo.2009.10.011" TargetMode="External"/><Relationship Id="rId245" Type="http://schemas.openxmlformats.org/officeDocument/2006/relationships/hyperlink" Target="https://doi.org/10.1016/j.margeo.2009.10.011" TargetMode="External"/><Relationship Id="rId266" Type="http://schemas.openxmlformats.org/officeDocument/2006/relationships/hyperlink" Target="https://doi.org/10.1016/j.margeo.2009.10.011" TargetMode="External"/><Relationship Id="rId287" Type="http://schemas.openxmlformats.org/officeDocument/2006/relationships/hyperlink" Target="https://doi.org/10.1016/j.margeo.2009.10.011" TargetMode="External"/><Relationship Id="rId30" Type="http://schemas.openxmlformats.org/officeDocument/2006/relationships/hyperlink" Target="https://doi-org.ezlibproxy1.ntu.edu.sg/10.1127/0372-8854/2010/0054S3-0024" TargetMode="External"/><Relationship Id="rId105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26" Type="http://schemas.openxmlformats.org/officeDocument/2006/relationships/hyperlink" Target="https://www.researchgate.net/publication/230874538_Large_boulder_deposits_by_tsunami_waves_along_the_Ionian_coast_of_south-eastern_Sicily_Italy" TargetMode="External"/><Relationship Id="rId147" Type="http://schemas.openxmlformats.org/officeDocument/2006/relationships/hyperlink" Target="https://doi.org.remotexs.ntu.edu.sg/10.1016/j.quascirev.2011.12.011" TargetMode="External"/><Relationship Id="rId168" Type="http://schemas.openxmlformats.org/officeDocument/2006/relationships/hyperlink" Target="https://doi.org/10.1016/j.margeo.2009.10.011" TargetMode="External"/><Relationship Id="rId312" Type="http://schemas.openxmlformats.org/officeDocument/2006/relationships/hyperlink" Target="https://doi.org/10.1016/j.margeo.2009.10.011" TargetMode="External"/><Relationship Id="rId333" Type="http://schemas.openxmlformats.org/officeDocument/2006/relationships/hyperlink" Target="https://doi.org/10.1016/j.margeo.2009.10.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B954-6A4C-4658-9D06-FE1A2A1625D0}">
  <dimension ref="A1:AO580"/>
  <sheetViews>
    <sheetView tabSelected="1" topLeftCell="A94" zoomScale="66" zoomScaleNormal="66" workbookViewId="0">
      <selection sqref="A1:XFD1048576"/>
    </sheetView>
  </sheetViews>
  <sheetFormatPr defaultRowHeight="14.4" x14ac:dyDescent="0.3"/>
  <cols>
    <col min="1" max="1" width="10.77734375" customWidth="1"/>
    <col min="2" max="2" width="17.5546875" customWidth="1"/>
    <col min="3" max="3" width="26" style="9" customWidth="1"/>
    <col min="4" max="4" width="28.44140625" style="9" customWidth="1"/>
    <col min="5" max="5" width="14.5546875" customWidth="1"/>
    <col min="6" max="6" width="10.21875" customWidth="1"/>
    <col min="7" max="7" width="11.44140625" customWidth="1"/>
    <col min="8" max="8" width="6.6640625" customWidth="1"/>
    <col min="9" max="9" width="9" customWidth="1"/>
    <col min="10" max="10" width="12" customWidth="1"/>
    <col min="11" max="11" width="14.44140625" customWidth="1"/>
    <col min="12" max="12" width="12" customWidth="1"/>
    <col min="13" max="13" width="16.6640625" customWidth="1"/>
    <col min="14" max="14" width="13.88671875" customWidth="1"/>
    <col min="15" max="17" width="9.6640625" customWidth="1"/>
    <col min="18" max="18" width="10" bestFit="1" customWidth="1"/>
    <col min="19" max="19" width="10" customWidth="1"/>
    <col min="20" max="20" width="17.109375" customWidth="1"/>
    <col min="21" max="22" width="25.21875" customWidth="1"/>
    <col min="23" max="23" width="23.33203125" customWidth="1"/>
    <col min="24" max="24" width="17.21875" customWidth="1"/>
    <col min="25" max="26" width="14.6640625" customWidth="1"/>
    <col min="27" max="27" width="19.88671875" customWidth="1"/>
    <col min="28" max="28" width="18" customWidth="1"/>
    <col min="29" max="29" width="20.88671875" customWidth="1"/>
    <col min="30" max="30" width="13.109375" customWidth="1"/>
    <col min="31" max="35" width="23.6640625" customWidth="1"/>
    <col min="36" max="36" width="14" customWidth="1"/>
    <col min="37" max="39" width="12.88671875" customWidth="1"/>
    <col min="40" max="40" width="32.109375" style="9" customWidth="1"/>
  </cols>
  <sheetData>
    <row r="1" spans="1:41" s="7" customFormat="1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5" t="s">
        <v>39</v>
      </c>
      <c r="AO1" s="6"/>
    </row>
    <row r="2" spans="1:41" ht="15" customHeight="1" x14ac:dyDescent="0.3">
      <c r="A2" t="s">
        <v>40</v>
      </c>
      <c r="B2" s="8" t="s">
        <v>41</v>
      </c>
      <c r="C2" s="9" t="s">
        <v>42</v>
      </c>
      <c r="D2" s="9" t="s">
        <v>43</v>
      </c>
      <c r="E2" t="s">
        <v>44</v>
      </c>
      <c r="F2" s="10">
        <v>3.7</v>
      </c>
      <c r="G2" s="10">
        <v>1.6</v>
      </c>
      <c r="H2" s="10">
        <v>1.4</v>
      </c>
      <c r="I2" s="10">
        <f>F2*G2*H2</f>
        <v>8.2880000000000003</v>
      </c>
      <c r="J2" s="10">
        <f>0.6*F2*G2*H2</f>
        <v>4.9728000000000003</v>
      </c>
      <c r="K2" s="10">
        <f>0.7*F2*G2*H2</f>
        <v>5.8015999999999996</v>
      </c>
      <c r="N2">
        <f>(2450+2570)/2</f>
        <v>2510</v>
      </c>
      <c r="O2">
        <f>I2*N2</f>
        <v>20802.88</v>
      </c>
      <c r="P2">
        <f>J2*N2</f>
        <v>12481.728000000001</v>
      </c>
      <c r="Q2">
        <f>K2*N2</f>
        <v>14562.016</v>
      </c>
      <c r="T2" t="s">
        <v>45</v>
      </c>
      <c r="U2" t="s">
        <v>46</v>
      </c>
      <c r="V2">
        <v>230</v>
      </c>
      <c r="AC2">
        <v>10</v>
      </c>
      <c r="AE2" s="11"/>
      <c r="AN2" s="9" t="s">
        <v>47</v>
      </c>
    </row>
    <row r="3" spans="1:41" ht="14.4" customHeight="1" x14ac:dyDescent="0.3">
      <c r="A3" t="s">
        <v>40</v>
      </c>
      <c r="B3" s="8" t="s">
        <v>48</v>
      </c>
      <c r="C3" s="9" t="s">
        <v>42</v>
      </c>
      <c r="D3" s="9" t="s">
        <v>43</v>
      </c>
      <c r="E3" t="s">
        <v>49</v>
      </c>
      <c r="F3" s="10">
        <v>2.1</v>
      </c>
      <c r="G3" s="10">
        <v>1.7</v>
      </c>
      <c r="H3" s="10">
        <v>1.2</v>
      </c>
      <c r="I3" s="10">
        <f t="shared" ref="I3:I67" si="0">F3*G3*H3</f>
        <v>4.2839999999999998</v>
      </c>
      <c r="J3" s="10">
        <f t="shared" ref="J3:J67" si="1">0.6*F3*G3*H3</f>
        <v>2.5703999999999998</v>
      </c>
      <c r="K3" s="10">
        <f t="shared" ref="K3:K67" si="2">0.7*F3*G3*H3</f>
        <v>2.9988000000000001</v>
      </c>
      <c r="N3">
        <f>(2048+2620)/2</f>
        <v>2334</v>
      </c>
      <c r="O3">
        <f t="shared" ref="O3:O36" si="3">I3*N3</f>
        <v>9998.8559999999998</v>
      </c>
      <c r="P3">
        <f t="shared" ref="P3:P66" si="4">J3*N3</f>
        <v>5999.3135999999995</v>
      </c>
      <c r="Q3">
        <f t="shared" ref="Q3:Q66" si="5">K3*N3</f>
        <v>6999.1992</v>
      </c>
      <c r="T3" t="s">
        <v>50</v>
      </c>
      <c r="U3" t="s">
        <v>46</v>
      </c>
      <c r="V3">
        <v>430</v>
      </c>
      <c r="AC3">
        <v>6</v>
      </c>
      <c r="AN3" s="9" t="s">
        <v>47</v>
      </c>
    </row>
    <row r="4" spans="1:41" x14ac:dyDescent="0.3">
      <c r="A4" t="s">
        <v>40</v>
      </c>
      <c r="B4" s="8" t="s">
        <v>51</v>
      </c>
      <c r="C4" s="9" t="s">
        <v>42</v>
      </c>
      <c r="D4" s="9" t="s">
        <v>43</v>
      </c>
      <c r="E4" t="s">
        <v>52</v>
      </c>
      <c r="F4" s="10">
        <v>3.3</v>
      </c>
      <c r="G4" s="10">
        <v>1.4</v>
      </c>
      <c r="H4" s="10">
        <v>1.4</v>
      </c>
      <c r="I4" s="10">
        <f t="shared" si="0"/>
        <v>6.4679999999999982</v>
      </c>
      <c r="J4" s="10">
        <f t="shared" si="1"/>
        <v>3.8807999999999989</v>
      </c>
      <c r="K4" s="10">
        <f t="shared" si="2"/>
        <v>4.5275999999999987</v>
      </c>
      <c r="N4">
        <v>2410</v>
      </c>
      <c r="O4">
        <f t="shared" si="3"/>
        <v>15587.879999999996</v>
      </c>
      <c r="P4">
        <f t="shared" si="4"/>
        <v>9352.7279999999973</v>
      </c>
      <c r="Q4">
        <f t="shared" si="5"/>
        <v>10911.515999999998</v>
      </c>
      <c r="T4" t="s">
        <v>45</v>
      </c>
      <c r="U4" t="s">
        <v>46</v>
      </c>
      <c r="V4">
        <v>440</v>
      </c>
      <c r="AC4">
        <v>6</v>
      </c>
    </row>
    <row r="5" spans="1:41" ht="14.4" customHeight="1" x14ac:dyDescent="0.3">
      <c r="A5" t="s">
        <v>40</v>
      </c>
      <c r="B5" s="8" t="s">
        <v>51</v>
      </c>
      <c r="C5" s="9" t="s">
        <v>42</v>
      </c>
      <c r="D5" s="9" t="s">
        <v>43</v>
      </c>
      <c r="E5" t="s">
        <v>53</v>
      </c>
      <c r="F5" s="10">
        <v>2.5</v>
      </c>
      <c r="G5" s="10">
        <v>1.7</v>
      </c>
      <c r="H5" s="10">
        <v>1.5</v>
      </c>
      <c r="I5" s="10">
        <f>F5*G5*H5</f>
        <v>6.375</v>
      </c>
      <c r="J5" s="10">
        <f>0.6*F5*G5*H5</f>
        <v>3.8249999999999997</v>
      </c>
      <c r="K5" s="10">
        <f>0.7*F5*G5*H5</f>
        <v>4.4625000000000004</v>
      </c>
      <c r="N5">
        <v>2411</v>
      </c>
      <c r="O5">
        <f>I5*N5</f>
        <v>15370.125</v>
      </c>
      <c r="P5">
        <f>J5*N5</f>
        <v>9222.0749999999989</v>
      </c>
      <c r="Q5">
        <f>K5*N5</f>
        <v>10759.087500000001</v>
      </c>
      <c r="T5" t="s">
        <v>45</v>
      </c>
      <c r="V5">
        <v>0</v>
      </c>
      <c r="AC5">
        <v>6</v>
      </c>
      <c r="AN5" s="9" t="s">
        <v>54</v>
      </c>
    </row>
    <row r="6" spans="1:41" ht="14.4" customHeight="1" x14ac:dyDescent="0.3">
      <c r="A6" t="s">
        <v>40</v>
      </c>
      <c r="B6" s="8" t="s">
        <v>55</v>
      </c>
      <c r="C6" s="9" t="s">
        <v>42</v>
      </c>
      <c r="D6" s="9" t="s">
        <v>43</v>
      </c>
      <c r="E6" t="s">
        <v>56</v>
      </c>
      <c r="F6" s="10">
        <v>4.8</v>
      </c>
      <c r="G6" s="10">
        <v>1.7</v>
      </c>
      <c r="H6" s="10">
        <v>1.4</v>
      </c>
      <c r="I6" s="10">
        <f t="shared" si="0"/>
        <v>11.423999999999999</v>
      </c>
      <c r="J6" s="10">
        <f t="shared" si="1"/>
        <v>6.8543999999999992</v>
      </c>
      <c r="K6" s="10">
        <f t="shared" si="2"/>
        <v>7.9967999999999995</v>
      </c>
      <c r="N6">
        <f>(2600+2660)/2</f>
        <v>2630</v>
      </c>
      <c r="O6">
        <f t="shared" si="3"/>
        <v>30045.119999999999</v>
      </c>
      <c r="P6">
        <f t="shared" si="4"/>
        <v>18027.071999999996</v>
      </c>
      <c r="Q6">
        <f t="shared" si="5"/>
        <v>21031.583999999999</v>
      </c>
      <c r="T6" t="s">
        <v>50</v>
      </c>
      <c r="U6" t="s">
        <v>46</v>
      </c>
      <c r="V6">
        <v>520</v>
      </c>
      <c r="AC6">
        <v>6</v>
      </c>
      <c r="AN6" s="9" t="s">
        <v>47</v>
      </c>
    </row>
    <row r="7" spans="1:41" ht="14.4" customHeight="1" x14ac:dyDescent="0.3">
      <c r="A7" t="s">
        <v>40</v>
      </c>
      <c r="B7" s="8" t="s">
        <v>57</v>
      </c>
      <c r="C7" s="9" t="s">
        <v>42</v>
      </c>
      <c r="D7" s="9" t="s">
        <v>43</v>
      </c>
      <c r="E7" t="s">
        <v>58</v>
      </c>
      <c r="F7" s="10">
        <v>8</v>
      </c>
      <c r="G7" s="10">
        <v>4</v>
      </c>
      <c r="H7" s="10">
        <v>3.6</v>
      </c>
      <c r="I7" s="10">
        <f t="shared" si="0"/>
        <v>115.2</v>
      </c>
      <c r="J7" s="10">
        <f t="shared" si="1"/>
        <v>69.12</v>
      </c>
      <c r="K7" s="10">
        <f t="shared" si="2"/>
        <v>80.64</v>
      </c>
      <c r="N7">
        <f>(2450+2500)/2</f>
        <v>2475</v>
      </c>
      <c r="O7">
        <f t="shared" si="3"/>
        <v>285120</v>
      </c>
      <c r="P7">
        <f t="shared" si="4"/>
        <v>171072</v>
      </c>
      <c r="Q7">
        <f t="shared" si="5"/>
        <v>199584</v>
      </c>
      <c r="T7" t="s">
        <v>59</v>
      </c>
      <c r="V7">
        <v>0</v>
      </c>
      <c r="AC7">
        <v>6</v>
      </c>
      <c r="AN7" s="9" t="s">
        <v>60</v>
      </c>
    </row>
    <row r="8" spans="1:41" ht="15" customHeight="1" thickBot="1" x14ac:dyDescent="0.35">
      <c r="A8" t="s">
        <v>40</v>
      </c>
      <c r="B8" s="8" t="s">
        <v>61</v>
      </c>
      <c r="C8" s="9" t="s">
        <v>42</v>
      </c>
      <c r="D8" s="9" t="s">
        <v>43</v>
      </c>
      <c r="E8" t="s">
        <v>62</v>
      </c>
      <c r="F8" s="10">
        <v>6.5</v>
      </c>
      <c r="G8" s="10">
        <v>2.5</v>
      </c>
      <c r="H8" s="10">
        <v>2.4</v>
      </c>
      <c r="I8" s="10">
        <f t="shared" si="0"/>
        <v>39</v>
      </c>
      <c r="J8" s="10">
        <f t="shared" si="1"/>
        <v>23.4</v>
      </c>
      <c r="K8" s="10">
        <f t="shared" si="2"/>
        <v>27.3</v>
      </c>
      <c r="U8" t="s">
        <v>46</v>
      </c>
      <c r="V8" s="12">
        <v>580</v>
      </c>
      <c r="W8" s="12"/>
      <c r="AC8">
        <v>6</v>
      </c>
      <c r="AN8" s="9" t="s">
        <v>63</v>
      </c>
    </row>
    <row r="9" spans="1:41" ht="15" customHeight="1" thickBot="1" x14ac:dyDescent="0.35">
      <c r="A9" t="s">
        <v>40</v>
      </c>
      <c r="B9" s="8" t="s">
        <v>64</v>
      </c>
      <c r="C9" s="9" t="s">
        <v>42</v>
      </c>
      <c r="D9" s="9" t="s">
        <v>43</v>
      </c>
      <c r="E9" t="s">
        <v>65</v>
      </c>
      <c r="F9" s="13">
        <v>5.4</v>
      </c>
      <c r="G9" s="13">
        <v>4.2</v>
      </c>
      <c r="H9" s="10">
        <v>2.9</v>
      </c>
      <c r="I9" s="10">
        <f t="shared" si="0"/>
        <v>65.772000000000006</v>
      </c>
      <c r="J9" s="10">
        <f t="shared" si="1"/>
        <v>39.463200000000008</v>
      </c>
      <c r="K9" s="10">
        <f t="shared" si="2"/>
        <v>46.040399999999998</v>
      </c>
      <c r="N9" s="14">
        <v>2540</v>
      </c>
      <c r="O9">
        <f t="shared" si="3"/>
        <v>167060.88</v>
      </c>
      <c r="P9">
        <f t="shared" si="4"/>
        <v>100236.52800000002</v>
      </c>
      <c r="Q9">
        <f t="shared" si="5"/>
        <v>116942.61599999999</v>
      </c>
      <c r="T9" s="14" t="s">
        <v>45</v>
      </c>
      <c r="U9" s="14" t="s">
        <v>46</v>
      </c>
      <c r="V9" s="14">
        <v>28</v>
      </c>
      <c r="W9" s="14"/>
      <c r="X9" s="14"/>
      <c r="Y9" s="14"/>
      <c r="Z9" s="14"/>
      <c r="AA9" s="14"/>
      <c r="AC9">
        <v>14</v>
      </c>
      <c r="AN9" s="9" t="s">
        <v>66</v>
      </c>
    </row>
    <row r="10" spans="1:41" ht="14.4" customHeight="1" x14ac:dyDescent="0.3">
      <c r="A10" t="s">
        <v>40</v>
      </c>
      <c r="B10" s="8" t="s">
        <v>67</v>
      </c>
      <c r="C10" s="9" t="s">
        <v>42</v>
      </c>
      <c r="D10" s="9" t="s">
        <v>43</v>
      </c>
      <c r="E10" t="s">
        <v>68</v>
      </c>
      <c r="F10" s="10">
        <v>3.5</v>
      </c>
      <c r="G10" s="10">
        <v>2.8</v>
      </c>
      <c r="H10" s="10">
        <v>2.6</v>
      </c>
      <c r="I10" s="10">
        <f t="shared" si="0"/>
        <v>25.479999999999997</v>
      </c>
      <c r="J10" s="10">
        <f t="shared" si="1"/>
        <v>15.288</v>
      </c>
      <c r="K10" s="10">
        <f t="shared" si="2"/>
        <v>17.835999999999999</v>
      </c>
      <c r="N10">
        <f>(2370+2380)/2</f>
        <v>2375</v>
      </c>
      <c r="O10">
        <f t="shared" si="3"/>
        <v>60514.999999999993</v>
      </c>
      <c r="P10">
        <f t="shared" si="4"/>
        <v>36309</v>
      </c>
      <c r="Q10">
        <f t="shared" si="5"/>
        <v>42360.5</v>
      </c>
      <c r="T10" t="s">
        <v>45</v>
      </c>
      <c r="U10" t="s">
        <v>46</v>
      </c>
      <c r="V10" s="15">
        <v>4</v>
      </c>
      <c r="W10" s="15"/>
      <c r="AC10">
        <v>16</v>
      </c>
      <c r="AN10" s="9" t="s">
        <v>47</v>
      </c>
    </row>
    <row r="11" spans="1:41" ht="14.4" customHeight="1" x14ac:dyDescent="0.3">
      <c r="A11" t="s">
        <v>40</v>
      </c>
      <c r="B11" s="8" t="s">
        <v>69</v>
      </c>
      <c r="C11" s="9" t="s">
        <v>42</v>
      </c>
      <c r="D11" s="9" t="s">
        <v>43</v>
      </c>
      <c r="E11" t="s">
        <v>70</v>
      </c>
      <c r="F11" s="10">
        <v>3.2</v>
      </c>
      <c r="G11" s="10">
        <v>2.2999999999999998</v>
      </c>
      <c r="H11" s="10">
        <v>1.3</v>
      </c>
      <c r="I11" s="10">
        <f t="shared" si="0"/>
        <v>9.5679999999999996</v>
      </c>
      <c r="J11" s="10">
        <f t="shared" si="1"/>
        <v>5.7407999999999992</v>
      </c>
      <c r="K11" s="10">
        <f t="shared" si="2"/>
        <v>6.6975999999999996</v>
      </c>
      <c r="N11">
        <v>2800</v>
      </c>
      <c r="O11">
        <f t="shared" si="3"/>
        <v>26790.399999999998</v>
      </c>
      <c r="P11">
        <f t="shared" si="4"/>
        <v>16074.239999999998</v>
      </c>
      <c r="Q11">
        <f t="shared" si="5"/>
        <v>18753.28</v>
      </c>
      <c r="T11" t="s">
        <v>45</v>
      </c>
      <c r="U11" t="s">
        <v>46</v>
      </c>
      <c r="V11">
        <v>6</v>
      </c>
      <c r="AC11">
        <v>16</v>
      </c>
      <c r="AN11" s="9" t="s">
        <v>47</v>
      </c>
    </row>
    <row r="12" spans="1:41" ht="14.4" customHeight="1" x14ac:dyDescent="0.3">
      <c r="A12" t="s">
        <v>40</v>
      </c>
      <c r="B12" s="8" t="s">
        <v>71</v>
      </c>
      <c r="C12" s="9" t="s">
        <v>42</v>
      </c>
      <c r="D12" s="9" t="s">
        <v>43</v>
      </c>
      <c r="E12" t="s">
        <v>72</v>
      </c>
      <c r="F12" s="10">
        <v>3.7</v>
      </c>
      <c r="G12" s="10">
        <v>3.5</v>
      </c>
      <c r="H12" s="10">
        <v>2.2000000000000002</v>
      </c>
      <c r="I12" s="10">
        <f t="shared" si="0"/>
        <v>28.490000000000006</v>
      </c>
      <c r="J12" s="10">
        <f t="shared" si="1"/>
        <v>17.094000000000001</v>
      </c>
      <c r="K12" s="10">
        <f t="shared" si="2"/>
        <v>19.943000000000001</v>
      </c>
      <c r="T12" t="s">
        <v>45</v>
      </c>
      <c r="U12" t="s">
        <v>73</v>
      </c>
      <c r="V12">
        <f>(260+300)/2</f>
        <v>280</v>
      </c>
      <c r="AC12">
        <v>16</v>
      </c>
      <c r="AN12" s="9" t="s">
        <v>47</v>
      </c>
    </row>
    <row r="13" spans="1:41" ht="14.4" customHeight="1" x14ac:dyDescent="0.3">
      <c r="A13" t="s">
        <v>40</v>
      </c>
      <c r="B13" s="8" t="s">
        <v>74</v>
      </c>
      <c r="C13" s="9" t="s">
        <v>42</v>
      </c>
      <c r="D13" s="9" t="s">
        <v>43</v>
      </c>
      <c r="E13" t="s">
        <v>75</v>
      </c>
      <c r="F13" s="10">
        <v>4.5</v>
      </c>
      <c r="G13" s="10">
        <v>3.2</v>
      </c>
      <c r="H13" s="10">
        <v>1.9</v>
      </c>
      <c r="I13" s="10">
        <f t="shared" si="0"/>
        <v>27.36</v>
      </c>
      <c r="J13" s="10">
        <f t="shared" si="1"/>
        <v>16.415999999999997</v>
      </c>
      <c r="K13" s="10">
        <f t="shared" si="2"/>
        <v>19.151999999999997</v>
      </c>
      <c r="N13">
        <v>2810</v>
      </c>
      <c r="O13">
        <f t="shared" si="3"/>
        <v>76881.599999999991</v>
      </c>
      <c r="P13">
        <f t="shared" si="4"/>
        <v>46128.959999999992</v>
      </c>
      <c r="Q13">
        <f t="shared" si="5"/>
        <v>53817.119999999995</v>
      </c>
      <c r="T13" t="s">
        <v>45</v>
      </c>
      <c r="U13" t="s">
        <v>76</v>
      </c>
      <c r="V13">
        <f>(260+300)/2</f>
        <v>280</v>
      </c>
      <c r="AC13">
        <v>16</v>
      </c>
      <c r="AN13" s="9" t="s">
        <v>47</v>
      </c>
    </row>
    <row r="14" spans="1:41" ht="14.4" customHeight="1" x14ac:dyDescent="0.3">
      <c r="A14" t="s">
        <v>40</v>
      </c>
      <c r="B14" s="8" t="s">
        <v>77</v>
      </c>
      <c r="C14" s="9" t="s">
        <v>42</v>
      </c>
      <c r="D14" s="9" t="s">
        <v>43</v>
      </c>
      <c r="E14" t="s">
        <v>78</v>
      </c>
      <c r="F14" s="10">
        <v>2.5</v>
      </c>
      <c r="G14" s="10">
        <v>1.6</v>
      </c>
      <c r="H14" s="10">
        <v>1.5</v>
      </c>
      <c r="I14" s="10">
        <f t="shared" si="0"/>
        <v>6</v>
      </c>
      <c r="J14" s="10">
        <f t="shared" si="1"/>
        <v>3.6000000000000005</v>
      </c>
      <c r="K14" s="10">
        <f t="shared" si="2"/>
        <v>4.2</v>
      </c>
      <c r="N14">
        <v>2780</v>
      </c>
      <c r="O14">
        <f t="shared" si="3"/>
        <v>16680</v>
      </c>
      <c r="P14">
        <f t="shared" si="4"/>
        <v>10008.000000000002</v>
      </c>
      <c r="Q14">
        <f t="shared" si="5"/>
        <v>11676</v>
      </c>
      <c r="T14" t="s">
        <v>45</v>
      </c>
      <c r="U14" t="s">
        <v>73</v>
      </c>
      <c r="V14">
        <f>(260+300)/2</f>
        <v>280</v>
      </c>
      <c r="AC14">
        <v>16</v>
      </c>
      <c r="AN14" s="9" t="s">
        <v>47</v>
      </c>
    </row>
    <row r="15" spans="1:41" ht="28.8" x14ac:dyDescent="0.3">
      <c r="A15" t="s">
        <v>40</v>
      </c>
      <c r="B15" s="8" t="s">
        <v>79</v>
      </c>
      <c r="C15" s="9" t="s">
        <v>42</v>
      </c>
      <c r="D15" s="9" t="s">
        <v>43</v>
      </c>
      <c r="E15" t="s">
        <v>80</v>
      </c>
      <c r="F15" s="10">
        <v>2</v>
      </c>
      <c r="G15" s="10">
        <v>1.6</v>
      </c>
      <c r="H15" s="10">
        <v>1.4</v>
      </c>
      <c r="I15" s="10">
        <f t="shared" si="0"/>
        <v>4.4799999999999995</v>
      </c>
      <c r="J15" s="10">
        <f t="shared" si="1"/>
        <v>2.6879999999999997</v>
      </c>
      <c r="K15" s="10">
        <f t="shared" si="2"/>
        <v>3.1359999999999997</v>
      </c>
      <c r="N15">
        <v>2780</v>
      </c>
      <c r="O15">
        <f t="shared" si="3"/>
        <v>12454.399999999998</v>
      </c>
      <c r="P15">
        <f t="shared" si="4"/>
        <v>7472.6399999999994</v>
      </c>
      <c r="Q15">
        <f t="shared" si="5"/>
        <v>8718.08</v>
      </c>
      <c r="T15" t="s">
        <v>45</v>
      </c>
      <c r="U15" t="s">
        <v>81</v>
      </c>
      <c r="AC15">
        <v>15</v>
      </c>
      <c r="AN15" s="9" t="s">
        <v>82</v>
      </c>
    </row>
    <row r="16" spans="1:41" x14ac:dyDescent="0.3">
      <c r="A16" t="s">
        <v>83</v>
      </c>
      <c r="B16" s="8" t="s">
        <v>84</v>
      </c>
      <c r="C16" s="9" t="s">
        <v>85</v>
      </c>
      <c r="D16" s="9" t="s">
        <v>43</v>
      </c>
      <c r="E16" t="s">
        <v>86</v>
      </c>
      <c r="F16" s="10">
        <v>0.5</v>
      </c>
      <c r="G16" s="10">
        <v>0.75</v>
      </c>
      <c r="H16" s="10">
        <v>0.5</v>
      </c>
      <c r="I16" s="10">
        <f t="shared" si="0"/>
        <v>0.1875</v>
      </c>
      <c r="J16" s="10">
        <f t="shared" si="1"/>
        <v>0.11249999999999999</v>
      </c>
      <c r="K16" s="10">
        <f t="shared" si="2"/>
        <v>0.13124999999999998</v>
      </c>
      <c r="M16">
        <v>0.1</v>
      </c>
      <c r="N16">
        <v>2660</v>
      </c>
      <c r="O16">
        <f t="shared" si="3"/>
        <v>498.75</v>
      </c>
      <c r="P16">
        <f t="shared" si="4"/>
        <v>299.24999999999994</v>
      </c>
      <c r="Q16">
        <f t="shared" si="5"/>
        <v>349.12499999999994</v>
      </c>
      <c r="S16">
        <v>260</v>
      </c>
      <c r="T16" t="s">
        <v>87</v>
      </c>
      <c r="X16">
        <v>50</v>
      </c>
      <c r="Y16">
        <v>5</v>
      </c>
      <c r="Z16" t="s">
        <v>88</v>
      </c>
      <c r="AC16">
        <v>12.33</v>
      </c>
    </row>
    <row r="17" spans="1:40" x14ac:dyDescent="0.3">
      <c r="A17" t="s">
        <v>83</v>
      </c>
      <c r="B17" s="8" t="s">
        <v>84</v>
      </c>
      <c r="C17" s="9" t="s">
        <v>85</v>
      </c>
      <c r="D17" s="9" t="s">
        <v>43</v>
      </c>
      <c r="E17" t="s">
        <v>89</v>
      </c>
      <c r="F17" s="10">
        <v>0.25</v>
      </c>
      <c r="G17" s="10">
        <v>0.4</v>
      </c>
      <c r="H17" s="10">
        <v>0.3</v>
      </c>
      <c r="I17" s="10">
        <f t="shared" si="0"/>
        <v>0.03</v>
      </c>
      <c r="J17" s="10">
        <f t="shared" si="1"/>
        <v>1.7999999999999999E-2</v>
      </c>
      <c r="K17" s="10">
        <f t="shared" si="2"/>
        <v>2.0999999999999998E-2</v>
      </c>
      <c r="M17">
        <v>0.02</v>
      </c>
      <c r="N17">
        <v>2660</v>
      </c>
      <c r="O17">
        <f t="shared" si="3"/>
        <v>79.8</v>
      </c>
      <c r="P17">
        <f t="shared" si="4"/>
        <v>47.879999999999995</v>
      </c>
      <c r="Q17">
        <f t="shared" si="5"/>
        <v>55.859999999999992</v>
      </c>
      <c r="S17">
        <v>40</v>
      </c>
      <c r="T17" t="s">
        <v>87</v>
      </c>
      <c r="X17">
        <v>50</v>
      </c>
      <c r="Y17">
        <v>0</v>
      </c>
      <c r="Z17" t="s">
        <v>88</v>
      </c>
      <c r="AC17">
        <v>12.33</v>
      </c>
    </row>
    <row r="18" spans="1:40" x14ac:dyDescent="0.3">
      <c r="A18" t="s">
        <v>83</v>
      </c>
      <c r="B18" s="8" t="s">
        <v>84</v>
      </c>
      <c r="C18" s="9" t="s">
        <v>85</v>
      </c>
      <c r="D18" s="9" t="s">
        <v>43</v>
      </c>
      <c r="E18" t="s">
        <v>90</v>
      </c>
      <c r="F18" s="10">
        <v>3</v>
      </c>
      <c r="G18" s="10">
        <v>3</v>
      </c>
      <c r="H18" s="10">
        <v>3</v>
      </c>
      <c r="I18" s="10">
        <f t="shared" si="0"/>
        <v>27</v>
      </c>
      <c r="J18" s="10">
        <f t="shared" si="1"/>
        <v>16.2</v>
      </c>
      <c r="K18" s="10">
        <f t="shared" si="2"/>
        <v>18.899999999999999</v>
      </c>
      <c r="M18">
        <v>14.14</v>
      </c>
      <c r="N18">
        <v>2660</v>
      </c>
      <c r="O18">
        <f t="shared" si="3"/>
        <v>71820</v>
      </c>
      <c r="P18">
        <f t="shared" si="4"/>
        <v>43092</v>
      </c>
      <c r="Q18">
        <f t="shared" si="5"/>
        <v>50273.999999999993</v>
      </c>
      <c r="S18">
        <v>37500</v>
      </c>
      <c r="T18" t="s">
        <v>87</v>
      </c>
      <c r="X18">
        <v>50</v>
      </c>
      <c r="Y18">
        <v>-25</v>
      </c>
      <c r="Z18" t="s">
        <v>88</v>
      </c>
      <c r="AC18">
        <v>12.33</v>
      </c>
    </row>
    <row r="19" spans="1:40" x14ac:dyDescent="0.3">
      <c r="A19" t="s">
        <v>83</v>
      </c>
      <c r="B19" s="8" t="s">
        <v>84</v>
      </c>
      <c r="C19" s="9" t="s">
        <v>85</v>
      </c>
      <c r="D19" s="9" t="s">
        <v>43</v>
      </c>
      <c r="E19" t="s">
        <v>91</v>
      </c>
      <c r="F19" s="10">
        <v>1</v>
      </c>
      <c r="G19" s="10">
        <v>1.4</v>
      </c>
      <c r="H19" s="10">
        <v>1</v>
      </c>
      <c r="I19" s="10">
        <f t="shared" si="0"/>
        <v>1.4</v>
      </c>
      <c r="J19" s="10">
        <f t="shared" si="1"/>
        <v>0.84</v>
      </c>
      <c r="K19" s="10">
        <f t="shared" si="2"/>
        <v>0.97999999999999987</v>
      </c>
      <c r="M19">
        <v>0.73</v>
      </c>
      <c r="N19">
        <v>2660</v>
      </c>
      <c r="O19">
        <f t="shared" si="3"/>
        <v>3723.9999999999995</v>
      </c>
      <c r="P19">
        <f t="shared" si="4"/>
        <v>2234.4</v>
      </c>
      <c r="Q19">
        <f t="shared" si="5"/>
        <v>2606.7999999999997</v>
      </c>
      <c r="S19">
        <v>1950</v>
      </c>
      <c r="T19" t="s">
        <v>87</v>
      </c>
      <c r="X19">
        <v>50</v>
      </c>
      <c r="Y19">
        <v>-30</v>
      </c>
      <c r="Z19" t="s">
        <v>88</v>
      </c>
      <c r="AC19">
        <v>12.33</v>
      </c>
    </row>
    <row r="20" spans="1:40" x14ac:dyDescent="0.3">
      <c r="A20" t="s">
        <v>83</v>
      </c>
      <c r="B20" s="8" t="s">
        <v>84</v>
      </c>
      <c r="C20" s="9" t="s">
        <v>85</v>
      </c>
      <c r="D20" s="9" t="s">
        <v>43</v>
      </c>
      <c r="E20" t="s">
        <v>92</v>
      </c>
      <c r="F20" s="10">
        <v>0.3</v>
      </c>
      <c r="G20" s="10">
        <v>0.4</v>
      </c>
      <c r="H20" s="10">
        <v>0.5</v>
      </c>
      <c r="I20" s="10">
        <f t="shared" si="0"/>
        <v>0.06</v>
      </c>
      <c r="J20" s="10">
        <f t="shared" si="1"/>
        <v>3.5999999999999997E-2</v>
      </c>
      <c r="K20" s="10">
        <f t="shared" si="2"/>
        <v>4.2000000000000003E-2</v>
      </c>
      <c r="M20">
        <v>0.03</v>
      </c>
      <c r="N20">
        <v>2660</v>
      </c>
      <c r="O20">
        <f t="shared" si="3"/>
        <v>159.6</v>
      </c>
      <c r="P20">
        <f t="shared" si="4"/>
        <v>95.759999999999991</v>
      </c>
      <c r="Q20">
        <f t="shared" si="5"/>
        <v>111.72000000000001</v>
      </c>
      <c r="S20">
        <v>80</v>
      </c>
      <c r="T20" t="s">
        <v>87</v>
      </c>
      <c r="X20">
        <v>160</v>
      </c>
      <c r="Y20">
        <v>37</v>
      </c>
      <c r="Z20" t="s">
        <v>88</v>
      </c>
      <c r="AC20">
        <v>12.41</v>
      </c>
      <c r="AN20" s="9" t="s">
        <v>93</v>
      </c>
    </row>
    <row r="21" spans="1:40" x14ac:dyDescent="0.3">
      <c r="A21" t="s">
        <v>83</v>
      </c>
      <c r="B21" s="8" t="s">
        <v>84</v>
      </c>
      <c r="C21" s="9" t="s">
        <v>85</v>
      </c>
      <c r="D21" s="9" t="s">
        <v>43</v>
      </c>
      <c r="E21" t="s">
        <v>94</v>
      </c>
      <c r="F21" s="10">
        <v>0.3</v>
      </c>
      <c r="G21" s="10">
        <v>0.25</v>
      </c>
      <c r="H21" s="10">
        <v>0.15</v>
      </c>
      <c r="I21" s="10">
        <f t="shared" si="0"/>
        <v>1.125E-2</v>
      </c>
      <c r="J21" s="10">
        <f t="shared" si="1"/>
        <v>6.7499999999999999E-3</v>
      </c>
      <c r="K21" s="10">
        <f t="shared" si="2"/>
        <v>7.8750000000000001E-3</v>
      </c>
      <c r="M21">
        <v>0.01</v>
      </c>
      <c r="N21">
        <v>2660</v>
      </c>
      <c r="O21">
        <f t="shared" si="3"/>
        <v>29.924999999999997</v>
      </c>
      <c r="P21">
        <f t="shared" si="4"/>
        <v>17.954999999999998</v>
      </c>
      <c r="Q21">
        <f t="shared" si="5"/>
        <v>20.947500000000002</v>
      </c>
      <c r="S21">
        <v>16</v>
      </c>
      <c r="T21" t="s">
        <v>87</v>
      </c>
      <c r="X21">
        <v>160</v>
      </c>
      <c r="Y21">
        <v>35</v>
      </c>
      <c r="Z21" t="s">
        <v>88</v>
      </c>
      <c r="AC21">
        <v>12.41</v>
      </c>
    </row>
    <row r="22" spans="1:40" x14ac:dyDescent="0.3">
      <c r="A22" t="s">
        <v>83</v>
      </c>
      <c r="B22" s="8" t="s">
        <v>84</v>
      </c>
      <c r="C22" s="9" t="s">
        <v>85</v>
      </c>
      <c r="D22" s="9" t="s">
        <v>43</v>
      </c>
      <c r="E22" t="s">
        <v>95</v>
      </c>
      <c r="F22" s="10">
        <v>0.75</v>
      </c>
      <c r="G22" s="10">
        <v>0.75</v>
      </c>
      <c r="H22" s="10">
        <v>0.75</v>
      </c>
      <c r="I22" s="10">
        <f t="shared" si="0"/>
        <v>0.421875</v>
      </c>
      <c r="J22" s="10">
        <f t="shared" si="1"/>
        <v>0.25312499999999999</v>
      </c>
      <c r="K22" s="10">
        <f t="shared" si="2"/>
        <v>0.29531249999999998</v>
      </c>
      <c r="M22">
        <v>0.22</v>
      </c>
      <c r="N22">
        <v>2660</v>
      </c>
      <c r="O22">
        <f t="shared" si="3"/>
        <v>1122.1875</v>
      </c>
      <c r="P22">
        <f t="shared" si="4"/>
        <v>673.3125</v>
      </c>
      <c r="Q22">
        <f t="shared" si="5"/>
        <v>785.53124999999989</v>
      </c>
      <c r="S22">
        <v>585</v>
      </c>
      <c r="T22" t="s">
        <v>87</v>
      </c>
      <c r="X22">
        <v>160</v>
      </c>
      <c r="Y22">
        <v>12</v>
      </c>
      <c r="Z22" t="s">
        <v>88</v>
      </c>
      <c r="AC22">
        <v>12.41</v>
      </c>
    </row>
    <row r="23" spans="1:40" x14ac:dyDescent="0.3">
      <c r="A23" t="s">
        <v>83</v>
      </c>
      <c r="B23" s="8" t="s">
        <v>84</v>
      </c>
      <c r="C23" s="9" t="s">
        <v>85</v>
      </c>
      <c r="D23" s="9" t="s">
        <v>43</v>
      </c>
      <c r="E23" t="s">
        <v>96</v>
      </c>
      <c r="F23" s="10">
        <v>0.7</v>
      </c>
      <c r="G23" s="10">
        <v>0.5</v>
      </c>
      <c r="H23" s="10">
        <v>0.5</v>
      </c>
      <c r="I23" s="10">
        <f t="shared" si="0"/>
        <v>0.17499999999999999</v>
      </c>
      <c r="J23" s="10">
        <f t="shared" si="1"/>
        <v>0.105</v>
      </c>
      <c r="K23" s="10">
        <f t="shared" si="2"/>
        <v>0.12249999999999998</v>
      </c>
      <c r="M23">
        <v>0.09</v>
      </c>
      <c r="N23">
        <v>2660</v>
      </c>
      <c r="O23">
        <f t="shared" si="3"/>
        <v>465.49999999999994</v>
      </c>
      <c r="P23">
        <f t="shared" si="4"/>
        <v>279.3</v>
      </c>
      <c r="Q23">
        <f t="shared" si="5"/>
        <v>325.84999999999997</v>
      </c>
      <c r="S23">
        <v>245</v>
      </c>
      <c r="T23" t="s">
        <v>87</v>
      </c>
      <c r="X23">
        <v>160</v>
      </c>
      <c r="Y23">
        <v>10</v>
      </c>
      <c r="Z23" t="s">
        <v>88</v>
      </c>
      <c r="AC23">
        <v>12.41</v>
      </c>
    </row>
    <row r="24" spans="1:40" x14ac:dyDescent="0.3">
      <c r="A24" t="s">
        <v>83</v>
      </c>
      <c r="B24" s="8" t="s">
        <v>84</v>
      </c>
      <c r="C24" s="9" t="s">
        <v>85</v>
      </c>
      <c r="D24" s="9" t="s">
        <v>43</v>
      </c>
      <c r="E24" t="s">
        <v>97</v>
      </c>
      <c r="F24" s="10">
        <v>0.8</v>
      </c>
      <c r="G24" s="10">
        <v>0.6</v>
      </c>
      <c r="H24" s="10">
        <v>0.5</v>
      </c>
      <c r="I24" s="10">
        <f t="shared" si="0"/>
        <v>0.24</v>
      </c>
      <c r="J24" s="10">
        <f t="shared" si="1"/>
        <v>0.14399999999999999</v>
      </c>
      <c r="K24" s="10">
        <f t="shared" si="2"/>
        <v>0.16799999999999998</v>
      </c>
      <c r="M24">
        <v>0.13</v>
      </c>
      <c r="N24">
        <v>2660</v>
      </c>
      <c r="O24">
        <f t="shared" si="3"/>
        <v>638.4</v>
      </c>
      <c r="P24">
        <f t="shared" si="4"/>
        <v>383.03999999999996</v>
      </c>
      <c r="Q24">
        <f t="shared" si="5"/>
        <v>446.87999999999994</v>
      </c>
      <c r="S24">
        <v>330</v>
      </c>
      <c r="T24" t="s">
        <v>87</v>
      </c>
      <c r="X24">
        <v>160</v>
      </c>
      <c r="Y24">
        <v>10</v>
      </c>
      <c r="Z24" t="s">
        <v>88</v>
      </c>
      <c r="AC24">
        <v>12.41</v>
      </c>
    </row>
    <row r="25" spans="1:40" x14ac:dyDescent="0.3">
      <c r="A25" t="s">
        <v>83</v>
      </c>
      <c r="B25" s="8" t="s">
        <v>84</v>
      </c>
      <c r="C25" s="9" t="s">
        <v>85</v>
      </c>
      <c r="D25" s="9" t="s">
        <v>43</v>
      </c>
      <c r="E25" t="s">
        <v>98</v>
      </c>
      <c r="F25" s="10">
        <v>0.8</v>
      </c>
      <c r="G25" s="10">
        <v>0.4</v>
      </c>
      <c r="H25" s="10">
        <v>0.3</v>
      </c>
      <c r="I25" s="10">
        <f t="shared" si="0"/>
        <v>9.6000000000000016E-2</v>
      </c>
      <c r="J25" s="10">
        <f t="shared" si="1"/>
        <v>5.7599999999999998E-2</v>
      </c>
      <c r="K25" s="10">
        <f t="shared" si="2"/>
        <v>6.7199999999999996E-2</v>
      </c>
      <c r="M25">
        <v>0.05</v>
      </c>
      <c r="N25">
        <v>2660</v>
      </c>
      <c r="O25">
        <f t="shared" si="3"/>
        <v>255.36000000000004</v>
      </c>
      <c r="P25">
        <f t="shared" si="4"/>
        <v>153.21600000000001</v>
      </c>
      <c r="Q25">
        <f t="shared" si="5"/>
        <v>178.75199999999998</v>
      </c>
      <c r="S25">
        <v>130</v>
      </c>
      <c r="T25" t="s">
        <v>87</v>
      </c>
      <c r="X25">
        <v>160</v>
      </c>
      <c r="Y25">
        <v>10</v>
      </c>
      <c r="Z25" t="s">
        <v>88</v>
      </c>
      <c r="AC25">
        <v>12.41</v>
      </c>
    </row>
    <row r="26" spans="1:40" x14ac:dyDescent="0.3">
      <c r="A26" t="s">
        <v>83</v>
      </c>
      <c r="B26" s="8" t="s">
        <v>84</v>
      </c>
      <c r="C26" s="9" t="s">
        <v>85</v>
      </c>
      <c r="D26" s="9" t="s">
        <v>43</v>
      </c>
      <c r="E26" t="s">
        <v>99</v>
      </c>
      <c r="F26" s="10">
        <v>0.5</v>
      </c>
      <c r="G26" s="10">
        <v>0.35</v>
      </c>
      <c r="H26" s="10">
        <v>0.5</v>
      </c>
      <c r="I26" s="10">
        <f t="shared" si="0"/>
        <v>8.7499999999999994E-2</v>
      </c>
      <c r="J26" s="10">
        <f t="shared" si="1"/>
        <v>5.2499999999999998E-2</v>
      </c>
      <c r="K26" s="10">
        <f t="shared" si="2"/>
        <v>6.1249999999999992E-2</v>
      </c>
      <c r="M26">
        <v>0.05</v>
      </c>
      <c r="N26">
        <v>2660</v>
      </c>
      <c r="O26">
        <f t="shared" si="3"/>
        <v>232.74999999999997</v>
      </c>
      <c r="P26">
        <f t="shared" si="4"/>
        <v>139.65</v>
      </c>
      <c r="Q26">
        <f t="shared" si="5"/>
        <v>162.92499999999998</v>
      </c>
      <c r="S26">
        <v>120</v>
      </c>
      <c r="T26" t="s">
        <v>87</v>
      </c>
      <c r="X26">
        <v>160</v>
      </c>
      <c r="Y26">
        <v>5</v>
      </c>
      <c r="Z26" t="s">
        <v>88</v>
      </c>
      <c r="AC26">
        <v>12.41</v>
      </c>
    </row>
    <row r="27" spans="1:40" x14ac:dyDescent="0.3">
      <c r="A27" t="s">
        <v>83</v>
      </c>
      <c r="B27" s="8" t="s">
        <v>84</v>
      </c>
      <c r="C27" s="9" t="s">
        <v>85</v>
      </c>
      <c r="D27" s="9" t="s">
        <v>43</v>
      </c>
      <c r="E27" t="s">
        <v>100</v>
      </c>
      <c r="F27" s="10">
        <v>0.7</v>
      </c>
      <c r="G27" s="10">
        <v>0.7</v>
      </c>
      <c r="H27" s="10">
        <v>0.6</v>
      </c>
      <c r="I27" s="10">
        <f t="shared" si="0"/>
        <v>0.29399999999999993</v>
      </c>
      <c r="J27" s="10">
        <f t="shared" si="1"/>
        <v>0.17639999999999997</v>
      </c>
      <c r="K27" s="10">
        <f t="shared" si="2"/>
        <v>0.20579999999999996</v>
      </c>
      <c r="M27">
        <v>0.15</v>
      </c>
      <c r="N27">
        <v>2660</v>
      </c>
      <c r="O27">
        <f t="shared" si="3"/>
        <v>782.03999999999985</v>
      </c>
      <c r="P27">
        <f t="shared" si="4"/>
        <v>469.22399999999993</v>
      </c>
      <c r="Q27">
        <f t="shared" si="5"/>
        <v>547.42799999999988</v>
      </c>
      <c r="S27">
        <v>410</v>
      </c>
      <c r="T27" t="s">
        <v>87</v>
      </c>
      <c r="X27">
        <v>160</v>
      </c>
      <c r="Y27">
        <v>0</v>
      </c>
      <c r="Z27" t="s">
        <v>88</v>
      </c>
      <c r="AC27">
        <v>12.41</v>
      </c>
    </row>
    <row r="28" spans="1:40" x14ac:dyDescent="0.3">
      <c r="A28" t="s">
        <v>83</v>
      </c>
      <c r="B28" s="8" t="s">
        <v>84</v>
      </c>
      <c r="C28" s="9" t="s">
        <v>85</v>
      </c>
      <c r="D28" s="9" t="s">
        <v>43</v>
      </c>
      <c r="E28" t="s">
        <v>101</v>
      </c>
      <c r="F28" s="10">
        <v>1.7</v>
      </c>
      <c r="G28" s="10">
        <v>0.9</v>
      </c>
      <c r="H28" s="10">
        <v>0.75</v>
      </c>
      <c r="I28" s="10">
        <f t="shared" si="0"/>
        <v>1.1475</v>
      </c>
      <c r="J28" s="10">
        <f t="shared" si="1"/>
        <v>0.6885</v>
      </c>
      <c r="K28" s="10">
        <f t="shared" si="2"/>
        <v>0.80325000000000002</v>
      </c>
      <c r="M28">
        <v>0.6</v>
      </c>
      <c r="N28">
        <v>2660</v>
      </c>
      <c r="O28">
        <f t="shared" si="3"/>
        <v>3052.35</v>
      </c>
      <c r="P28">
        <f t="shared" si="4"/>
        <v>1831.41</v>
      </c>
      <c r="Q28">
        <f t="shared" si="5"/>
        <v>2136.645</v>
      </c>
      <c r="S28">
        <v>1600</v>
      </c>
      <c r="T28" t="s">
        <v>87</v>
      </c>
      <c r="X28">
        <v>275</v>
      </c>
      <c r="Y28">
        <v>37</v>
      </c>
      <c r="Z28" t="s">
        <v>88</v>
      </c>
      <c r="AC28">
        <v>17.670000000000002</v>
      </c>
    </row>
    <row r="29" spans="1:40" x14ac:dyDescent="0.3">
      <c r="A29" t="s">
        <v>83</v>
      </c>
      <c r="B29" s="8" t="s">
        <v>84</v>
      </c>
      <c r="C29" s="9" t="s">
        <v>85</v>
      </c>
      <c r="D29" s="9" t="s">
        <v>43</v>
      </c>
      <c r="E29" t="s">
        <v>102</v>
      </c>
      <c r="F29" s="10">
        <v>1.2</v>
      </c>
      <c r="G29" s="10">
        <v>2.5</v>
      </c>
      <c r="H29" s="10">
        <v>2.6</v>
      </c>
      <c r="I29" s="10">
        <f t="shared" si="0"/>
        <v>7.8000000000000007</v>
      </c>
      <c r="J29" s="10">
        <f t="shared" si="1"/>
        <v>4.68</v>
      </c>
      <c r="K29" s="10">
        <f t="shared" si="2"/>
        <v>5.4600000000000009</v>
      </c>
      <c r="M29">
        <v>7.91</v>
      </c>
      <c r="N29">
        <v>1760</v>
      </c>
      <c r="O29">
        <f t="shared" si="3"/>
        <v>13728.000000000002</v>
      </c>
      <c r="P29">
        <f t="shared" si="4"/>
        <v>8236.7999999999993</v>
      </c>
      <c r="Q29">
        <f t="shared" si="5"/>
        <v>9609.6000000000022</v>
      </c>
      <c r="S29">
        <v>16500</v>
      </c>
      <c r="T29" t="s">
        <v>103</v>
      </c>
      <c r="X29">
        <v>280</v>
      </c>
      <c r="Y29">
        <v>25</v>
      </c>
      <c r="Z29" t="s">
        <v>88</v>
      </c>
      <c r="AC29">
        <v>18</v>
      </c>
      <c r="AN29" s="9" t="s">
        <v>104</v>
      </c>
    </row>
    <row r="30" spans="1:40" x14ac:dyDescent="0.3">
      <c r="A30" t="s">
        <v>83</v>
      </c>
      <c r="B30" s="8" t="s">
        <v>84</v>
      </c>
      <c r="C30" s="9" t="s">
        <v>85</v>
      </c>
      <c r="D30" s="9" t="s">
        <v>43</v>
      </c>
      <c r="E30" t="s">
        <v>105</v>
      </c>
      <c r="F30" s="10">
        <v>0.15</v>
      </c>
      <c r="G30" s="10">
        <v>0.35</v>
      </c>
      <c r="H30" s="10">
        <v>0.25</v>
      </c>
      <c r="I30" s="10">
        <f t="shared" si="0"/>
        <v>1.3125E-2</v>
      </c>
      <c r="J30" s="10">
        <f t="shared" si="1"/>
        <v>7.8750000000000001E-3</v>
      </c>
      <c r="K30" s="10">
        <f t="shared" si="2"/>
        <v>9.1874999999999995E-3</v>
      </c>
      <c r="M30">
        <v>0.01</v>
      </c>
      <c r="N30">
        <v>2660</v>
      </c>
      <c r="O30">
        <f t="shared" si="3"/>
        <v>34.912500000000001</v>
      </c>
      <c r="P30">
        <f t="shared" si="4"/>
        <v>20.947500000000002</v>
      </c>
      <c r="Q30">
        <f t="shared" si="5"/>
        <v>24.438749999999999</v>
      </c>
      <c r="S30">
        <v>18</v>
      </c>
      <c r="T30" t="s">
        <v>87</v>
      </c>
      <c r="X30">
        <v>310</v>
      </c>
      <c r="Y30">
        <v>25</v>
      </c>
      <c r="Z30" t="s">
        <v>88</v>
      </c>
      <c r="AC30">
        <v>19.55</v>
      </c>
    </row>
    <row r="31" spans="1:40" x14ac:dyDescent="0.3">
      <c r="A31" t="s">
        <v>83</v>
      </c>
      <c r="B31" s="8" t="s">
        <v>84</v>
      </c>
      <c r="C31" s="9" t="s">
        <v>85</v>
      </c>
      <c r="D31" s="9" t="s">
        <v>43</v>
      </c>
      <c r="E31" t="s">
        <v>106</v>
      </c>
      <c r="F31" s="10">
        <v>0.8</v>
      </c>
      <c r="G31" s="10">
        <v>1.1000000000000001</v>
      </c>
      <c r="H31" s="10">
        <v>0.5</v>
      </c>
      <c r="I31" s="10">
        <f t="shared" si="0"/>
        <v>0.44000000000000006</v>
      </c>
      <c r="J31" s="10">
        <f t="shared" si="1"/>
        <v>0.26400000000000001</v>
      </c>
      <c r="K31" s="10">
        <f t="shared" si="2"/>
        <v>0.308</v>
      </c>
      <c r="M31">
        <v>0.23</v>
      </c>
      <c r="N31">
        <v>2660</v>
      </c>
      <c r="O31">
        <f t="shared" si="3"/>
        <v>1170.4000000000001</v>
      </c>
      <c r="P31">
        <f t="shared" si="4"/>
        <v>702.24</v>
      </c>
      <c r="Q31">
        <f t="shared" si="5"/>
        <v>819.28</v>
      </c>
      <c r="S31">
        <v>610</v>
      </c>
      <c r="T31" t="s">
        <v>87</v>
      </c>
      <c r="X31">
        <v>310</v>
      </c>
      <c r="Y31">
        <v>25</v>
      </c>
      <c r="Z31" t="s">
        <v>88</v>
      </c>
      <c r="AC31">
        <v>19.55</v>
      </c>
    </row>
    <row r="32" spans="1:40" x14ac:dyDescent="0.3">
      <c r="A32" t="s">
        <v>83</v>
      </c>
      <c r="B32" s="8" t="s">
        <v>84</v>
      </c>
      <c r="C32" s="9" t="s">
        <v>85</v>
      </c>
      <c r="D32" s="9" t="s">
        <v>43</v>
      </c>
      <c r="E32" t="s">
        <v>107</v>
      </c>
      <c r="F32" s="10">
        <v>0.6</v>
      </c>
      <c r="G32" s="10">
        <v>8.5000000000000006E-2</v>
      </c>
      <c r="H32" s="10">
        <v>0.3</v>
      </c>
      <c r="I32" s="10">
        <f t="shared" si="0"/>
        <v>1.5300000000000001E-2</v>
      </c>
      <c r="J32" s="10">
        <f t="shared" si="1"/>
        <v>9.1800000000000007E-3</v>
      </c>
      <c r="K32" s="10">
        <f t="shared" si="2"/>
        <v>1.0710000000000001E-2</v>
      </c>
      <c r="M32">
        <v>0.08</v>
      </c>
      <c r="N32">
        <v>2660</v>
      </c>
      <c r="O32">
        <f t="shared" si="3"/>
        <v>40.698</v>
      </c>
      <c r="P32">
        <f t="shared" si="4"/>
        <v>24.418800000000001</v>
      </c>
      <c r="Q32">
        <f t="shared" si="5"/>
        <v>28.488600000000002</v>
      </c>
      <c r="S32">
        <v>210</v>
      </c>
      <c r="T32" t="s">
        <v>87</v>
      </c>
      <c r="X32">
        <v>310</v>
      </c>
      <c r="Y32">
        <v>22</v>
      </c>
      <c r="Z32" t="s">
        <v>88</v>
      </c>
      <c r="AC32">
        <v>19.55</v>
      </c>
    </row>
    <row r="33" spans="1:40" x14ac:dyDescent="0.3">
      <c r="A33" t="s">
        <v>83</v>
      </c>
      <c r="B33" s="8" t="s">
        <v>84</v>
      </c>
      <c r="C33" s="9" t="s">
        <v>85</v>
      </c>
      <c r="D33" s="9" t="s">
        <v>43</v>
      </c>
      <c r="E33" t="s">
        <v>108</v>
      </c>
      <c r="F33" s="10">
        <v>0.6</v>
      </c>
      <c r="G33" s="10">
        <v>0.6</v>
      </c>
      <c r="H33" s="10">
        <v>0.4</v>
      </c>
      <c r="I33" s="10">
        <f t="shared" si="0"/>
        <v>0.14399999999999999</v>
      </c>
      <c r="J33" s="10">
        <f t="shared" si="1"/>
        <v>8.6400000000000005E-2</v>
      </c>
      <c r="K33" s="10">
        <f t="shared" si="2"/>
        <v>0.1008</v>
      </c>
      <c r="M33">
        <v>0.08</v>
      </c>
      <c r="N33">
        <v>2660</v>
      </c>
      <c r="O33">
        <f t="shared" si="3"/>
        <v>383.03999999999996</v>
      </c>
      <c r="P33">
        <f t="shared" si="4"/>
        <v>229.82400000000001</v>
      </c>
      <c r="Q33">
        <f t="shared" si="5"/>
        <v>268.12799999999999</v>
      </c>
      <c r="S33">
        <v>200</v>
      </c>
      <c r="T33" t="s">
        <v>87</v>
      </c>
      <c r="X33">
        <v>310</v>
      </c>
      <c r="Y33">
        <v>22</v>
      </c>
      <c r="Z33" t="s">
        <v>88</v>
      </c>
      <c r="AC33">
        <v>19.55</v>
      </c>
    </row>
    <row r="34" spans="1:40" x14ac:dyDescent="0.3">
      <c r="A34" t="s">
        <v>83</v>
      </c>
      <c r="B34" s="8" t="s">
        <v>84</v>
      </c>
      <c r="C34" s="9" t="s">
        <v>85</v>
      </c>
      <c r="D34" s="9" t="s">
        <v>43</v>
      </c>
      <c r="E34" t="s">
        <v>109</v>
      </c>
      <c r="F34" s="10">
        <v>0.9</v>
      </c>
      <c r="G34" s="10">
        <v>1.2</v>
      </c>
      <c r="H34" s="10">
        <v>0.7</v>
      </c>
      <c r="I34" s="10">
        <f t="shared" si="0"/>
        <v>0.75600000000000001</v>
      </c>
      <c r="J34" s="10">
        <f t="shared" si="1"/>
        <v>0.4536</v>
      </c>
      <c r="K34" s="10">
        <f t="shared" si="2"/>
        <v>0.5292</v>
      </c>
      <c r="M34">
        <v>0.4</v>
      </c>
      <c r="N34">
        <v>2660</v>
      </c>
      <c r="O34">
        <f t="shared" si="3"/>
        <v>2010.96</v>
      </c>
      <c r="P34">
        <f t="shared" si="4"/>
        <v>1206.576</v>
      </c>
      <c r="Q34">
        <f t="shared" si="5"/>
        <v>1407.672</v>
      </c>
      <c r="S34">
        <v>1050</v>
      </c>
      <c r="T34" t="s">
        <v>87</v>
      </c>
      <c r="X34">
        <v>310</v>
      </c>
      <c r="Y34">
        <v>15</v>
      </c>
      <c r="Z34" t="s">
        <v>88</v>
      </c>
      <c r="AC34">
        <v>19.55</v>
      </c>
    </row>
    <row r="35" spans="1:40" x14ac:dyDescent="0.3">
      <c r="A35" t="s">
        <v>83</v>
      </c>
      <c r="B35" s="8" t="s">
        <v>84</v>
      </c>
      <c r="C35" s="9" t="s">
        <v>85</v>
      </c>
      <c r="D35" s="9" t="s">
        <v>43</v>
      </c>
      <c r="E35" t="s">
        <v>110</v>
      </c>
      <c r="F35" s="10">
        <v>1.3</v>
      </c>
      <c r="G35" s="10">
        <v>0.75</v>
      </c>
      <c r="H35" s="10">
        <v>0.75</v>
      </c>
      <c r="I35" s="10">
        <f t="shared" si="0"/>
        <v>0.73125000000000007</v>
      </c>
      <c r="J35" s="10">
        <f t="shared" si="1"/>
        <v>0.43874999999999997</v>
      </c>
      <c r="K35" s="10">
        <f t="shared" si="2"/>
        <v>0.51187499999999986</v>
      </c>
      <c r="M35">
        <v>0.38</v>
      </c>
      <c r="N35">
        <v>2660</v>
      </c>
      <c r="O35">
        <f t="shared" si="3"/>
        <v>1945.1250000000002</v>
      </c>
      <c r="P35">
        <f t="shared" si="4"/>
        <v>1167.0749999999998</v>
      </c>
      <c r="Q35">
        <f t="shared" si="5"/>
        <v>1361.5874999999996</v>
      </c>
      <c r="S35">
        <v>1000</v>
      </c>
      <c r="T35" t="s">
        <v>87</v>
      </c>
      <c r="X35">
        <v>25</v>
      </c>
      <c r="Y35">
        <v>19</v>
      </c>
      <c r="Z35" t="s">
        <v>88</v>
      </c>
      <c r="AC35">
        <v>13.67</v>
      </c>
      <c r="AN35" s="9" t="s">
        <v>111</v>
      </c>
    </row>
    <row r="36" spans="1:40" x14ac:dyDescent="0.3">
      <c r="A36" t="s">
        <v>83</v>
      </c>
      <c r="B36" s="8" t="s">
        <v>84</v>
      </c>
      <c r="C36" s="9" t="s">
        <v>85</v>
      </c>
      <c r="D36" s="9" t="s">
        <v>43</v>
      </c>
      <c r="E36" t="s">
        <v>112</v>
      </c>
      <c r="F36" s="10">
        <v>1</v>
      </c>
      <c r="G36" s="10">
        <v>0.9</v>
      </c>
      <c r="H36" s="10">
        <v>0.6</v>
      </c>
      <c r="I36" s="10">
        <f t="shared" si="0"/>
        <v>0.54</v>
      </c>
      <c r="J36" s="10">
        <f t="shared" si="1"/>
        <v>0.32400000000000001</v>
      </c>
      <c r="K36" s="10">
        <f t="shared" si="2"/>
        <v>0.378</v>
      </c>
      <c r="M36">
        <v>0.28000000000000003</v>
      </c>
      <c r="N36">
        <v>2660</v>
      </c>
      <c r="O36">
        <f t="shared" si="3"/>
        <v>1436.4</v>
      </c>
      <c r="P36">
        <f t="shared" si="4"/>
        <v>861.84</v>
      </c>
      <c r="Q36">
        <f t="shared" si="5"/>
        <v>1005.48</v>
      </c>
      <c r="S36">
        <v>750</v>
      </c>
      <c r="T36" t="s">
        <v>87</v>
      </c>
      <c r="X36">
        <v>25</v>
      </c>
      <c r="Y36">
        <v>17</v>
      </c>
      <c r="Z36" t="s">
        <v>88</v>
      </c>
      <c r="AC36">
        <v>13.67</v>
      </c>
    </row>
    <row r="37" spans="1:40" x14ac:dyDescent="0.3">
      <c r="A37" t="s">
        <v>83</v>
      </c>
      <c r="B37" s="8" t="s">
        <v>113</v>
      </c>
      <c r="C37" s="9" t="s">
        <v>114</v>
      </c>
      <c r="D37" s="9" t="s">
        <v>43</v>
      </c>
      <c r="E37" t="s">
        <v>115</v>
      </c>
      <c r="F37" s="10">
        <v>5.01</v>
      </c>
      <c r="G37" s="10">
        <v>3.03</v>
      </c>
      <c r="H37" s="10">
        <v>2.39</v>
      </c>
      <c r="I37" s="10">
        <f t="shared" si="0"/>
        <v>36.280917000000002</v>
      </c>
      <c r="J37" s="10">
        <f t="shared" si="1"/>
        <v>21.7685502</v>
      </c>
      <c r="K37" s="10">
        <f t="shared" si="2"/>
        <v>25.396641899999999</v>
      </c>
      <c r="M37">
        <v>18.100000000000001</v>
      </c>
      <c r="N37">
        <v>1300</v>
      </c>
      <c r="O37">
        <f>N37*I37</f>
        <v>47165.1921</v>
      </c>
      <c r="P37">
        <f t="shared" si="4"/>
        <v>28299.115259999999</v>
      </c>
      <c r="Q37">
        <f t="shared" si="5"/>
        <v>33015.634469999997</v>
      </c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40" x14ac:dyDescent="0.3">
      <c r="A38" t="s">
        <v>83</v>
      </c>
      <c r="B38" s="8" t="s">
        <v>113</v>
      </c>
      <c r="C38" s="9" t="s">
        <v>114</v>
      </c>
      <c r="D38" s="9" t="s">
        <v>43</v>
      </c>
      <c r="E38" t="s">
        <v>116</v>
      </c>
      <c r="F38" s="10"/>
      <c r="G38" s="10"/>
      <c r="H38" s="10"/>
      <c r="M38">
        <v>25.3</v>
      </c>
      <c r="N38">
        <v>1300</v>
      </c>
    </row>
    <row r="39" spans="1:40" x14ac:dyDescent="0.3">
      <c r="A39" t="s">
        <v>83</v>
      </c>
      <c r="B39" s="8" t="s">
        <v>113</v>
      </c>
      <c r="C39" s="9" t="s">
        <v>114</v>
      </c>
      <c r="D39" s="9" t="s">
        <v>43</v>
      </c>
      <c r="E39" t="s">
        <v>117</v>
      </c>
      <c r="F39" s="10"/>
      <c r="G39" s="10"/>
      <c r="H39" s="10"/>
      <c r="M39">
        <v>17.3</v>
      </c>
      <c r="N39">
        <v>1300</v>
      </c>
    </row>
    <row r="40" spans="1:40" x14ac:dyDescent="0.3">
      <c r="A40" t="s">
        <v>83</v>
      </c>
      <c r="B40" s="8" t="s">
        <v>113</v>
      </c>
      <c r="C40" s="9" t="s">
        <v>114</v>
      </c>
      <c r="D40" s="9" t="s">
        <v>43</v>
      </c>
      <c r="E40" t="s">
        <v>118</v>
      </c>
      <c r="F40" s="10"/>
      <c r="G40" s="10"/>
      <c r="H40" s="10"/>
      <c r="M40">
        <v>28</v>
      </c>
      <c r="N40">
        <v>1300</v>
      </c>
    </row>
    <row r="41" spans="1:40" x14ac:dyDescent="0.3">
      <c r="A41" t="s">
        <v>83</v>
      </c>
      <c r="B41" s="8" t="s">
        <v>113</v>
      </c>
      <c r="C41" s="9" t="s">
        <v>114</v>
      </c>
      <c r="D41" s="9" t="s">
        <v>43</v>
      </c>
      <c r="E41" t="s">
        <v>119</v>
      </c>
      <c r="F41" s="10"/>
      <c r="G41" s="10"/>
      <c r="H41" s="10"/>
      <c r="M41">
        <v>23.8</v>
      </c>
      <c r="N41">
        <v>1300</v>
      </c>
    </row>
    <row r="42" spans="1:40" ht="15" thickBot="1" x14ac:dyDescent="0.35">
      <c r="A42" t="s">
        <v>83</v>
      </c>
      <c r="B42" s="8" t="s">
        <v>113</v>
      </c>
      <c r="C42" s="9" t="s">
        <v>114</v>
      </c>
      <c r="D42" s="9" t="s">
        <v>43</v>
      </c>
      <c r="E42" t="s">
        <v>120</v>
      </c>
      <c r="F42" s="10"/>
      <c r="G42" s="10"/>
      <c r="H42" s="10"/>
      <c r="M42">
        <v>31.2</v>
      </c>
      <c r="N42">
        <v>1300</v>
      </c>
    </row>
    <row r="43" spans="1:40" x14ac:dyDescent="0.3">
      <c r="A43" t="s">
        <v>83</v>
      </c>
      <c r="B43" s="8" t="s">
        <v>113</v>
      </c>
      <c r="C43" s="9" t="s">
        <v>114</v>
      </c>
      <c r="D43" s="9" t="s">
        <v>43</v>
      </c>
      <c r="E43" t="s">
        <v>121</v>
      </c>
      <c r="F43" s="10">
        <v>3.74</v>
      </c>
      <c r="G43" s="10">
        <v>2.61</v>
      </c>
      <c r="H43" s="10">
        <v>1.3</v>
      </c>
      <c r="I43" s="10">
        <f t="shared" si="0"/>
        <v>12.689820000000001</v>
      </c>
      <c r="J43" s="10">
        <f t="shared" si="1"/>
        <v>7.6138919999999999</v>
      </c>
      <c r="K43" s="10">
        <f t="shared" si="2"/>
        <v>8.8828739999999993</v>
      </c>
      <c r="M43">
        <v>8.8000000000000007</v>
      </c>
      <c r="N43">
        <v>1300</v>
      </c>
      <c r="O43">
        <f t="shared" ref="O43:O68" si="6">N43*I43</f>
        <v>16496.766</v>
      </c>
      <c r="P43">
        <f t="shared" si="4"/>
        <v>9898.0596000000005</v>
      </c>
      <c r="Q43">
        <f t="shared" si="5"/>
        <v>11547.736199999999</v>
      </c>
      <c r="AE43" s="17" t="s">
        <v>122</v>
      </c>
      <c r="AF43" s="16"/>
      <c r="AG43" s="16"/>
      <c r="AH43" s="16"/>
      <c r="AI43" s="16"/>
      <c r="AJ43" s="16"/>
      <c r="AK43" s="16"/>
      <c r="AL43" s="16"/>
      <c r="AM43" s="16"/>
    </row>
    <row r="44" spans="1:40" x14ac:dyDescent="0.3">
      <c r="A44" t="s">
        <v>83</v>
      </c>
      <c r="B44" s="8" t="s">
        <v>113</v>
      </c>
      <c r="C44" s="9" t="s">
        <v>114</v>
      </c>
      <c r="D44" s="9" t="s">
        <v>43</v>
      </c>
      <c r="E44" t="s">
        <v>123</v>
      </c>
      <c r="F44" s="10">
        <v>2.71</v>
      </c>
      <c r="G44" s="10">
        <v>1.45</v>
      </c>
      <c r="H44" s="10">
        <v>0.9</v>
      </c>
      <c r="I44" s="10">
        <f t="shared" si="0"/>
        <v>3.5365500000000001</v>
      </c>
      <c r="J44" s="10">
        <f t="shared" si="1"/>
        <v>2.1219299999999999</v>
      </c>
      <c r="K44" s="10">
        <f t="shared" si="2"/>
        <v>2.4755849999999997</v>
      </c>
      <c r="M44">
        <v>2.5</v>
      </c>
      <c r="N44">
        <v>1300</v>
      </c>
      <c r="O44">
        <f t="shared" si="6"/>
        <v>4597.5150000000003</v>
      </c>
      <c r="P44">
        <f t="shared" si="4"/>
        <v>2758.509</v>
      </c>
      <c r="Q44">
        <f t="shared" si="5"/>
        <v>3218.2604999999994</v>
      </c>
      <c r="AE44" s="16" t="s">
        <v>124</v>
      </c>
      <c r="AF44" s="16"/>
      <c r="AG44" s="16"/>
      <c r="AH44" s="16"/>
      <c r="AI44" s="16"/>
      <c r="AJ44" s="16"/>
      <c r="AK44" s="16"/>
      <c r="AL44" s="16"/>
      <c r="AM44" s="16"/>
    </row>
    <row r="45" spans="1:40" x14ac:dyDescent="0.3">
      <c r="A45" t="s">
        <v>83</v>
      </c>
      <c r="B45" s="8" t="s">
        <v>113</v>
      </c>
      <c r="C45" s="9" t="s">
        <v>114</v>
      </c>
      <c r="D45" s="9" t="s">
        <v>43</v>
      </c>
      <c r="E45" t="s">
        <v>125</v>
      </c>
      <c r="F45" s="10">
        <v>6.37</v>
      </c>
      <c r="G45" s="10">
        <v>4.8099999999999996</v>
      </c>
      <c r="H45" s="10">
        <v>1.3</v>
      </c>
      <c r="I45" s="10">
        <f t="shared" si="0"/>
        <v>39.831609999999998</v>
      </c>
      <c r="J45" s="10">
        <f t="shared" si="1"/>
        <v>23.898966000000001</v>
      </c>
      <c r="K45" s="10">
        <f t="shared" si="2"/>
        <v>27.882126999999997</v>
      </c>
      <c r="M45">
        <v>27.8</v>
      </c>
      <c r="N45">
        <v>1300</v>
      </c>
      <c r="O45">
        <f t="shared" si="6"/>
        <v>51781.092999999993</v>
      </c>
      <c r="P45">
        <f t="shared" si="4"/>
        <v>31068.6558</v>
      </c>
      <c r="Q45">
        <f t="shared" si="5"/>
        <v>36246.765099999997</v>
      </c>
      <c r="AE45" s="16" t="s">
        <v>124</v>
      </c>
      <c r="AF45" s="16"/>
      <c r="AG45" s="16"/>
      <c r="AH45" s="16"/>
      <c r="AI45" s="16"/>
      <c r="AJ45" s="16"/>
      <c r="AK45" s="16"/>
      <c r="AL45" s="16"/>
      <c r="AM45" s="16"/>
    </row>
    <row r="46" spans="1:40" x14ac:dyDescent="0.3">
      <c r="A46" t="s">
        <v>83</v>
      </c>
      <c r="B46" s="8" t="s">
        <v>113</v>
      </c>
      <c r="C46" s="9" t="s">
        <v>114</v>
      </c>
      <c r="D46" s="9" t="s">
        <v>43</v>
      </c>
      <c r="E46" t="s">
        <v>126</v>
      </c>
      <c r="F46" s="10">
        <v>5.39</v>
      </c>
      <c r="G46" s="10">
        <v>3.81</v>
      </c>
      <c r="H46" s="10">
        <v>0.68</v>
      </c>
      <c r="I46" s="10">
        <f t="shared" si="0"/>
        <v>13.964411999999999</v>
      </c>
      <c r="J46" s="10">
        <f t="shared" si="1"/>
        <v>8.3786471999999996</v>
      </c>
      <c r="K46" s="10">
        <f t="shared" si="2"/>
        <v>9.7750883999999996</v>
      </c>
      <c r="M46">
        <v>14</v>
      </c>
      <c r="N46">
        <v>1300</v>
      </c>
      <c r="O46">
        <f t="shared" si="6"/>
        <v>18153.7356</v>
      </c>
      <c r="P46">
        <f t="shared" si="4"/>
        <v>10892.24136</v>
      </c>
      <c r="Q46">
        <f t="shared" si="5"/>
        <v>12707.61492</v>
      </c>
      <c r="AE46" s="16" t="s">
        <v>124</v>
      </c>
      <c r="AF46" s="16"/>
      <c r="AG46" s="16"/>
      <c r="AH46" s="16"/>
      <c r="AI46" s="16"/>
      <c r="AJ46" s="16"/>
      <c r="AK46" s="16"/>
      <c r="AL46" s="16"/>
      <c r="AM46" s="16"/>
    </row>
    <row r="47" spans="1:40" x14ac:dyDescent="0.3">
      <c r="A47" t="s">
        <v>83</v>
      </c>
      <c r="B47" s="8" t="s">
        <v>113</v>
      </c>
      <c r="C47" s="9" t="s">
        <v>114</v>
      </c>
      <c r="D47" s="9" t="s">
        <v>43</v>
      </c>
      <c r="E47" t="s">
        <v>127</v>
      </c>
      <c r="F47" s="10">
        <v>4.0999999999999996</v>
      </c>
      <c r="G47" s="10">
        <v>2.31</v>
      </c>
      <c r="H47" s="10">
        <v>1.44</v>
      </c>
      <c r="I47" s="10">
        <f t="shared" si="0"/>
        <v>13.63824</v>
      </c>
      <c r="J47" s="10">
        <f t="shared" si="1"/>
        <v>8.1829439999999991</v>
      </c>
      <c r="K47" s="10">
        <f t="shared" si="2"/>
        <v>9.5467679999999984</v>
      </c>
      <c r="M47">
        <v>9.5</v>
      </c>
      <c r="N47">
        <v>1300</v>
      </c>
      <c r="O47">
        <f t="shared" si="6"/>
        <v>17729.712</v>
      </c>
      <c r="P47">
        <f t="shared" si="4"/>
        <v>10637.8272</v>
      </c>
      <c r="Q47">
        <f t="shared" si="5"/>
        <v>12410.798399999998</v>
      </c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40" x14ac:dyDescent="0.3">
      <c r="A48" t="s">
        <v>83</v>
      </c>
      <c r="B48" s="8" t="s">
        <v>113</v>
      </c>
      <c r="C48" s="9" t="s">
        <v>114</v>
      </c>
      <c r="D48" s="9" t="s">
        <v>43</v>
      </c>
      <c r="E48" t="s">
        <v>119</v>
      </c>
      <c r="F48" s="10">
        <v>4.09</v>
      </c>
      <c r="G48" s="10">
        <v>3.27</v>
      </c>
      <c r="H48" s="10">
        <v>2.5499999999999998</v>
      </c>
      <c r="I48" s="10">
        <f t="shared" si="0"/>
        <v>34.104464999999998</v>
      </c>
      <c r="J48" s="10">
        <f t="shared" si="1"/>
        <v>20.462678999999994</v>
      </c>
      <c r="K48" s="10">
        <f t="shared" si="2"/>
        <v>23.873125499999993</v>
      </c>
      <c r="M48">
        <v>23.8</v>
      </c>
      <c r="N48">
        <v>1300</v>
      </c>
      <c r="O48">
        <f>N48*I48</f>
        <v>44335.804499999998</v>
      </c>
      <c r="P48">
        <f t="shared" si="4"/>
        <v>26601.482699999993</v>
      </c>
      <c r="Q48">
        <f t="shared" si="5"/>
        <v>31035.063149999991</v>
      </c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39" x14ac:dyDescent="0.3">
      <c r="A49" t="s">
        <v>83</v>
      </c>
      <c r="B49" s="8" t="s">
        <v>113</v>
      </c>
      <c r="C49" s="9" t="s">
        <v>114</v>
      </c>
      <c r="D49" s="9" t="s">
        <v>43</v>
      </c>
      <c r="E49" t="s">
        <v>128</v>
      </c>
      <c r="F49" s="10">
        <v>3.35</v>
      </c>
      <c r="G49" s="10">
        <v>2.46</v>
      </c>
      <c r="H49" s="10">
        <v>1.67</v>
      </c>
      <c r="I49" s="10">
        <f t="shared" si="0"/>
        <v>13.762469999999999</v>
      </c>
      <c r="J49" s="10">
        <f t="shared" si="1"/>
        <v>8.2574819999999995</v>
      </c>
      <c r="K49" s="10">
        <f t="shared" si="2"/>
        <v>9.6337289999999989</v>
      </c>
      <c r="M49">
        <v>9.6</v>
      </c>
      <c r="N49">
        <v>1300</v>
      </c>
      <c r="O49">
        <f t="shared" si="6"/>
        <v>17891.210999999999</v>
      </c>
      <c r="P49">
        <f t="shared" si="4"/>
        <v>10734.7266</v>
      </c>
      <c r="Q49">
        <f t="shared" si="5"/>
        <v>12523.847699999998</v>
      </c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x14ac:dyDescent="0.3">
      <c r="A50" t="s">
        <v>83</v>
      </c>
      <c r="B50" s="8" t="s">
        <v>113</v>
      </c>
      <c r="C50" s="9" t="s">
        <v>114</v>
      </c>
      <c r="D50" s="9" t="s">
        <v>43</v>
      </c>
      <c r="E50" t="s">
        <v>129</v>
      </c>
      <c r="F50" s="10">
        <v>4.12</v>
      </c>
      <c r="G50" s="10">
        <v>1.67</v>
      </c>
      <c r="H50" s="10">
        <v>1.38</v>
      </c>
      <c r="I50" s="10">
        <f t="shared" si="0"/>
        <v>9.4949519999999996</v>
      </c>
      <c r="J50" s="10">
        <f t="shared" si="1"/>
        <v>5.6969711999999992</v>
      </c>
      <c r="K50" s="10">
        <f t="shared" si="2"/>
        <v>6.6464663999999996</v>
      </c>
      <c r="M50">
        <v>4.8</v>
      </c>
      <c r="N50">
        <v>1300</v>
      </c>
      <c r="O50">
        <f t="shared" si="6"/>
        <v>12343.437599999999</v>
      </c>
      <c r="P50">
        <f t="shared" si="4"/>
        <v>7406.0625599999994</v>
      </c>
      <c r="Q50">
        <f t="shared" si="5"/>
        <v>8640.4063200000001</v>
      </c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39" x14ac:dyDescent="0.3">
      <c r="A51" t="s">
        <v>83</v>
      </c>
      <c r="B51" s="8" t="s">
        <v>113</v>
      </c>
      <c r="C51" s="9" t="s">
        <v>114</v>
      </c>
      <c r="D51" s="9" t="s">
        <v>43</v>
      </c>
      <c r="E51" t="s">
        <v>130</v>
      </c>
      <c r="F51" s="10">
        <v>5.47</v>
      </c>
      <c r="G51" s="10">
        <v>2.9</v>
      </c>
      <c r="H51" s="10">
        <v>1.62</v>
      </c>
      <c r="I51" s="10">
        <f t="shared" si="0"/>
        <v>25.698060000000002</v>
      </c>
      <c r="J51" s="10">
        <f t="shared" si="1"/>
        <v>15.418836000000001</v>
      </c>
      <c r="K51" s="10">
        <f t="shared" si="2"/>
        <v>17.988641999999999</v>
      </c>
      <c r="M51">
        <v>12.8</v>
      </c>
      <c r="N51">
        <v>1300</v>
      </c>
      <c r="O51">
        <f t="shared" si="6"/>
        <v>33407.478000000003</v>
      </c>
      <c r="P51">
        <f t="shared" si="4"/>
        <v>20044.486800000002</v>
      </c>
      <c r="Q51">
        <f t="shared" si="5"/>
        <v>23385.2346</v>
      </c>
      <c r="AE51" s="16"/>
      <c r="AF51" s="16"/>
      <c r="AG51" s="16"/>
      <c r="AH51" s="16"/>
      <c r="AI51" s="16"/>
      <c r="AJ51" s="16"/>
      <c r="AK51" s="16"/>
      <c r="AL51" s="16"/>
      <c r="AM51" s="16"/>
    </row>
    <row r="52" spans="1:39" x14ac:dyDescent="0.3">
      <c r="A52" t="s">
        <v>83</v>
      </c>
      <c r="B52" s="8" t="s">
        <v>113</v>
      </c>
      <c r="C52" s="9" t="s">
        <v>114</v>
      </c>
      <c r="D52" s="9" t="s">
        <v>43</v>
      </c>
      <c r="E52" t="s">
        <v>120</v>
      </c>
      <c r="F52" s="10">
        <v>7</v>
      </c>
      <c r="G52" s="10">
        <v>3.74</v>
      </c>
      <c r="H52" s="10">
        <v>2.38</v>
      </c>
      <c r="I52" s="10">
        <f t="shared" si="0"/>
        <v>62.308399999999999</v>
      </c>
      <c r="J52" s="10">
        <f t="shared" si="1"/>
        <v>37.385040000000004</v>
      </c>
      <c r="K52" s="10">
        <f t="shared" si="2"/>
        <v>43.615879999999997</v>
      </c>
      <c r="M52">
        <v>31.2</v>
      </c>
      <c r="N52">
        <v>1300</v>
      </c>
      <c r="O52">
        <f t="shared" si="6"/>
        <v>81000.92</v>
      </c>
      <c r="P52">
        <f t="shared" si="4"/>
        <v>48600.552000000003</v>
      </c>
      <c r="Q52">
        <f t="shared" si="5"/>
        <v>56700.643999999993</v>
      </c>
      <c r="AE52" s="16"/>
      <c r="AF52" s="16"/>
      <c r="AG52" s="16"/>
      <c r="AH52" s="16"/>
      <c r="AI52" s="16"/>
      <c r="AJ52" s="16"/>
      <c r="AK52" s="16"/>
      <c r="AL52" s="16"/>
      <c r="AM52" s="16"/>
    </row>
    <row r="53" spans="1:39" ht="15" thickBot="1" x14ac:dyDescent="0.35">
      <c r="A53" t="s">
        <v>83</v>
      </c>
      <c r="B53" s="8" t="s">
        <v>113</v>
      </c>
      <c r="C53" s="9" t="s">
        <v>114</v>
      </c>
      <c r="D53" s="9" t="s">
        <v>43</v>
      </c>
      <c r="E53" t="s">
        <v>131</v>
      </c>
      <c r="F53" s="10">
        <v>2.69</v>
      </c>
      <c r="G53" s="10">
        <v>2.0499999999999998</v>
      </c>
      <c r="H53" s="10">
        <v>1.32</v>
      </c>
      <c r="I53" s="10">
        <f t="shared" si="0"/>
        <v>7.2791399999999991</v>
      </c>
      <c r="J53" s="10">
        <f t="shared" si="1"/>
        <v>4.3674839999999993</v>
      </c>
      <c r="K53" s="10">
        <f t="shared" si="2"/>
        <v>5.0953979999999994</v>
      </c>
      <c r="M53">
        <v>5.0999999999999996</v>
      </c>
      <c r="N53">
        <v>1300</v>
      </c>
      <c r="O53">
        <f t="shared" si="6"/>
        <v>9462.8819999999996</v>
      </c>
      <c r="P53">
        <f t="shared" si="4"/>
        <v>5677.7291999999989</v>
      </c>
      <c r="Q53">
        <f t="shared" si="5"/>
        <v>6624.0173999999988</v>
      </c>
      <c r="AE53" s="16" t="s">
        <v>132</v>
      </c>
      <c r="AF53" s="16"/>
      <c r="AG53" s="16"/>
      <c r="AH53" s="16"/>
      <c r="AI53" s="16"/>
      <c r="AJ53" s="16"/>
      <c r="AK53" s="16"/>
      <c r="AL53" s="16"/>
      <c r="AM53" s="16"/>
    </row>
    <row r="54" spans="1:39" ht="15" thickBot="1" x14ac:dyDescent="0.35">
      <c r="A54" t="s">
        <v>83</v>
      </c>
      <c r="B54" s="8" t="s">
        <v>113</v>
      </c>
      <c r="C54" s="9" t="s">
        <v>114</v>
      </c>
      <c r="D54" s="9" t="s">
        <v>43</v>
      </c>
      <c r="E54" t="s">
        <v>133</v>
      </c>
      <c r="F54" s="13">
        <v>2.96</v>
      </c>
      <c r="G54" s="13">
        <v>2.62</v>
      </c>
      <c r="H54" s="13">
        <v>1.64</v>
      </c>
      <c r="I54" s="10">
        <f t="shared" si="0"/>
        <v>12.718527999999999</v>
      </c>
      <c r="J54" s="10">
        <f t="shared" si="1"/>
        <v>7.6311168</v>
      </c>
      <c r="K54" s="10">
        <f t="shared" si="2"/>
        <v>8.9029696000000005</v>
      </c>
      <c r="M54">
        <v>6.4</v>
      </c>
      <c r="N54">
        <v>1300</v>
      </c>
      <c r="O54">
        <f t="shared" si="6"/>
        <v>16534.0864</v>
      </c>
      <c r="P54">
        <f t="shared" si="4"/>
        <v>9920.4518399999997</v>
      </c>
      <c r="Q54">
        <f t="shared" si="5"/>
        <v>11573.860480000001</v>
      </c>
      <c r="AB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 spans="1:39" x14ac:dyDescent="0.3">
      <c r="A55" t="s">
        <v>83</v>
      </c>
      <c r="B55" s="8" t="s">
        <v>113</v>
      </c>
      <c r="C55" s="9" t="s">
        <v>114</v>
      </c>
      <c r="D55" s="9" t="s">
        <v>43</v>
      </c>
      <c r="E55" t="s">
        <v>134</v>
      </c>
      <c r="F55" s="10">
        <v>3.11</v>
      </c>
      <c r="G55" s="10">
        <v>2.8</v>
      </c>
      <c r="H55" s="10">
        <v>1.45</v>
      </c>
      <c r="I55" s="10">
        <f t="shared" si="0"/>
        <v>12.626599999999998</v>
      </c>
      <c r="J55" s="10">
        <f t="shared" si="1"/>
        <v>7.5759599999999985</v>
      </c>
      <c r="K55" s="10">
        <f t="shared" si="2"/>
        <v>8.838619999999997</v>
      </c>
      <c r="M55">
        <v>8.8000000000000007</v>
      </c>
      <c r="N55">
        <v>1300</v>
      </c>
      <c r="O55">
        <f t="shared" si="6"/>
        <v>16414.579999999998</v>
      </c>
      <c r="P55">
        <f t="shared" si="4"/>
        <v>9848.7479999999978</v>
      </c>
      <c r="Q55">
        <f t="shared" si="5"/>
        <v>11490.205999999996</v>
      </c>
      <c r="AE55" s="16"/>
      <c r="AF55" s="16"/>
      <c r="AG55" s="16"/>
      <c r="AH55" s="16"/>
      <c r="AI55" s="16"/>
      <c r="AJ55" s="16"/>
      <c r="AK55" s="16"/>
      <c r="AL55" s="16"/>
      <c r="AM55" s="16"/>
    </row>
    <row r="56" spans="1:39" x14ac:dyDescent="0.3">
      <c r="A56" t="s">
        <v>83</v>
      </c>
      <c r="B56" s="8" t="s">
        <v>113</v>
      </c>
      <c r="C56" s="9" t="s">
        <v>114</v>
      </c>
      <c r="D56" s="9" t="s">
        <v>43</v>
      </c>
      <c r="E56" t="s">
        <v>5</v>
      </c>
      <c r="F56" s="10">
        <v>3.5</v>
      </c>
      <c r="G56" s="10">
        <v>2</v>
      </c>
      <c r="H56" s="10"/>
      <c r="I56" s="10"/>
      <c r="J56" s="10"/>
      <c r="K56" s="10"/>
      <c r="N56">
        <v>1300</v>
      </c>
      <c r="AE56" s="16" t="s">
        <v>135</v>
      </c>
      <c r="AF56" s="16"/>
      <c r="AG56" s="16"/>
      <c r="AH56" s="16"/>
      <c r="AI56" s="16"/>
      <c r="AJ56" s="16"/>
      <c r="AK56" s="16"/>
      <c r="AL56" s="16"/>
      <c r="AM56" s="16"/>
    </row>
    <row r="57" spans="1:39" x14ac:dyDescent="0.3">
      <c r="A57" t="s">
        <v>83</v>
      </c>
      <c r="B57" s="8" t="s">
        <v>113</v>
      </c>
      <c r="C57" s="9" t="s">
        <v>114</v>
      </c>
      <c r="D57" s="9" t="s">
        <v>43</v>
      </c>
      <c r="E57" t="s">
        <v>136</v>
      </c>
      <c r="F57" s="10">
        <v>4.76</v>
      </c>
      <c r="G57" s="10">
        <v>3.74</v>
      </c>
      <c r="H57" s="10">
        <v>0.81</v>
      </c>
      <c r="I57" s="10">
        <f t="shared" si="0"/>
        <v>14.419943999999999</v>
      </c>
      <c r="J57" s="10">
        <f t="shared" si="1"/>
        <v>8.6519664000000009</v>
      </c>
      <c r="K57" s="10">
        <f t="shared" si="2"/>
        <v>10.0939608</v>
      </c>
      <c r="M57">
        <v>10.1</v>
      </c>
      <c r="N57">
        <v>1300</v>
      </c>
      <c r="O57">
        <f t="shared" si="6"/>
        <v>18745.927199999998</v>
      </c>
      <c r="P57">
        <f t="shared" si="4"/>
        <v>11247.556320000002</v>
      </c>
      <c r="Q57">
        <f t="shared" si="5"/>
        <v>13122.14904</v>
      </c>
      <c r="AE57" s="16"/>
      <c r="AF57" s="16"/>
      <c r="AG57" s="16"/>
      <c r="AH57" s="16"/>
      <c r="AI57" s="16"/>
      <c r="AJ57" s="16"/>
      <c r="AK57" s="16"/>
      <c r="AL57" s="16"/>
      <c r="AM57" s="16"/>
    </row>
    <row r="58" spans="1:39" x14ac:dyDescent="0.3">
      <c r="A58" t="s">
        <v>83</v>
      </c>
      <c r="B58" s="8" t="s">
        <v>113</v>
      </c>
      <c r="C58" s="9" t="s">
        <v>114</v>
      </c>
      <c r="D58" s="9" t="s">
        <v>43</v>
      </c>
      <c r="E58" t="s">
        <v>137</v>
      </c>
      <c r="F58" s="10">
        <v>5</v>
      </c>
      <c r="G58" s="10">
        <v>3.71</v>
      </c>
      <c r="H58" s="10">
        <v>1.38</v>
      </c>
      <c r="I58" s="10">
        <f t="shared" si="0"/>
        <v>25.599</v>
      </c>
      <c r="J58" s="10">
        <f t="shared" si="1"/>
        <v>15.359399999999997</v>
      </c>
      <c r="K58" s="10">
        <f t="shared" si="2"/>
        <v>17.919299999999996</v>
      </c>
      <c r="M58">
        <v>17.899999999999999</v>
      </c>
      <c r="N58">
        <v>1300</v>
      </c>
      <c r="O58">
        <f t="shared" si="6"/>
        <v>33278.699999999997</v>
      </c>
      <c r="P58">
        <f t="shared" si="4"/>
        <v>19967.219999999998</v>
      </c>
      <c r="Q58">
        <f t="shared" si="5"/>
        <v>23295.089999999997</v>
      </c>
      <c r="AE58" s="16"/>
      <c r="AF58" s="16"/>
      <c r="AG58" s="16"/>
      <c r="AH58" s="16"/>
      <c r="AI58" s="16"/>
      <c r="AJ58" s="16"/>
      <c r="AK58" s="16"/>
      <c r="AL58" s="16"/>
      <c r="AM58" s="16"/>
    </row>
    <row r="59" spans="1:39" x14ac:dyDescent="0.3">
      <c r="A59" t="s">
        <v>83</v>
      </c>
      <c r="B59" s="8" t="s">
        <v>113</v>
      </c>
      <c r="C59" s="9" t="s">
        <v>114</v>
      </c>
      <c r="D59" s="9" t="s">
        <v>43</v>
      </c>
      <c r="E59" t="s">
        <v>138</v>
      </c>
      <c r="F59" s="10">
        <v>3.71</v>
      </c>
      <c r="G59" s="10">
        <v>2.2799999999999998</v>
      </c>
      <c r="H59" s="10">
        <v>1.32</v>
      </c>
      <c r="I59" s="10">
        <f t="shared" si="0"/>
        <v>11.165615999999998</v>
      </c>
      <c r="J59" s="10">
        <f t="shared" si="1"/>
        <v>6.6993695999999998</v>
      </c>
      <c r="K59" s="10">
        <f t="shared" si="2"/>
        <v>7.8159311999999996</v>
      </c>
      <c r="M59">
        <v>7.8</v>
      </c>
      <c r="N59">
        <v>1300</v>
      </c>
      <c r="O59">
        <f t="shared" si="6"/>
        <v>14515.300799999997</v>
      </c>
      <c r="P59">
        <f t="shared" si="4"/>
        <v>8709.1804799999991</v>
      </c>
      <c r="Q59">
        <f t="shared" si="5"/>
        <v>10160.71056</v>
      </c>
      <c r="AE59" s="16"/>
      <c r="AF59" s="16"/>
      <c r="AG59" s="16"/>
      <c r="AH59" s="16"/>
      <c r="AI59" s="16"/>
      <c r="AJ59" s="16"/>
      <c r="AK59" s="16"/>
      <c r="AL59" s="16"/>
      <c r="AM59" s="16"/>
    </row>
    <row r="60" spans="1:39" x14ac:dyDescent="0.3">
      <c r="A60" t="s">
        <v>83</v>
      </c>
      <c r="B60" s="8" t="s">
        <v>113</v>
      </c>
      <c r="C60" s="9" t="s">
        <v>114</v>
      </c>
      <c r="D60" s="9" t="s">
        <v>43</v>
      </c>
      <c r="E60" t="s">
        <v>139</v>
      </c>
      <c r="F60" s="10">
        <v>2.2999999999999998</v>
      </c>
      <c r="G60" s="10">
        <v>1.37</v>
      </c>
      <c r="H60" s="10">
        <v>0.9</v>
      </c>
      <c r="I60" s="10">
        <f t="shared" si="0"/>
        <v>2.8359000000000001</v>
      </c>
      <c r="J60" s="10">
        <f t="shared" si="1"/>
        <v>1.7015400000000001</v>
      </c>
      <c r="K60" s="10">
        <f t="shared" si="2"/>
        <v>1.9851300000000003</v>
      </c>
      <c r="M60">
        <v>2</v>
      </c>
      <c r="N60">
        <v>1300</v>
      </c>
      <c r="O60">
        <f t="shared" si="6"/>
        <v>3686.67</v>
      </c>
      <c r="P60">
        <f t="shared" si="4"/>
        <v>2212.002</v>
      </c>
      <c r="Q60">
        <f t="shared" si="5"/>
        <v>2580.6690000000003</v>
      </c>
      <c r="AE60" s="16" t="s">
        <v>124</v>
      </c>
      <c r="AF60" s="16"/>
      <c r="AG60" s="16"/>
      <c r="AH60" s="16"/>
      <c r="AI60" s="16"/>
      <c r="AJ60" s="16"/>
      <c r="AK60" s="16"/>
      <c r="AL60" s="16"/>
      <c r="AM60" s="16"/>
    </row>
    <row r="61" spans="1:39" x14ac:dyDescent="0.3">
      <c r="A61" t="s">
        <v>83</v>
      </c>
      <c r="B61" s="8" t="s">
        <v>113</v>
      </c>
      <c r="C61" s="9" t="s">
        <v>114</v>
      </c>
      <c r="D61" s="9" t="s">
        <v>43</v>
      </c>
      <c r="E61" t="s">
        <v>140</v>
      </c>
      <c r="F61" s="10">
        <v>2.84</v>
      </c>
      <c r="G61" s="10">
        <v>1.77</v>
      </c>
      <c r="H61" s="10">
        <v>1.1100000000000001</v>
      </c>
      <c r="I61" s="10">
        <f t="shared" si="0"/>
        <v>5.5797480000000004</v>
      </c>
      <c r="J61" s="10">
        <f t="shared" si="1"/>
        <v>3.3478488000000004</v>
      </c>
      <c r="K61" s="10">
        <f t="shared" si="2"/>
        <v>3.9058235999999997</v>
      </c>
      <c r="M61">
        <v>3.9</v>
      </c>
      <c r="N61">
        <v>1300</v>
      </c>
      <c r="O61">
        <f t="shared" si="6"/>
        <v>7253.6724000000004</v>
      </c>
      <c r="P61">
        <f t="shared" si="4"/>
        <v>4352.2034400000002</v>
      </c>
      <c r="Q61">
        <f t="shared" si="5"/>
        <v>5077.5706799999998</v>
      </c>
      <c r="AE61" s="16" t="s">
        <v>124</v>
      </c>
      <c r="AF61" s="16"/>
      <c r="AG61" s="16"/>
      <c r="AH61" s="16"/>
      <c r="AI61" s="16"/>
      <c r="AJ61" s="16"/>
      <c r="AK61" s="16"/>
      <c r="AL61" s="16"/>
      <c r="AM61" s="16"/>
    </row>
    <row r="62" spans="1:39" x14ac:dyDescent="0.3">
      <c r="A62" t="s">
        <v>83</v>
      </c>
      <c r="B62" s="8" t="s">
        <v>113</v>
      </c>
      <c r="C62" s="9" t="s">
        <v>114</v>
      </c>
      <c r="D62" s="9" t="s">
        <v>43</v>
      </c>
      <c r="E62" t="s">
        <v>141</v>
      </c>
      <c r="F62" s="10">
        <v>2.9</v>
      </c>
      <c r="G62" s="10">
        <v>2.2400000000000002</v>
      </c>
      <c r="H62" s="10">
        <v>1.02</v>
      </c>
      <c r="I62" s="10">
        <f t="shared" si="0"/>
        <v>6.6259200000000007</v>
      </c>
      <c r="J62" s="10">
        <f t="shared" si="1"/>
        <v>3.9755520000000004</v>
      </c>
      <c r="K62" s="10">
        <f t="shared" si="2"/>
        <v>4.6381440000000005</v>
      </c>
      <c r="M62">
        <v>4.5999999999999996</v>
      </c>
      <c r="N62">
        <v>1300</v>
      </c>
      <c r="O62">
        <f t="shared" si="6"/>
        <v>8613.6960000000017</v>
      </c>
      <c r="P62">
        <f t="shared" si="4"/>
        <v>5168.2176000000009</v>
      </c>
      <c r="Q62">
        <f t="shared" si="5"/>
        <v>6029.5872000000008</v>
      </c>
      <c r="AE62" s="16" t="s">
        <v>132</v>
      </c>
      <c r="AF62" s="16"/>
      <c r="AG62" s="16"/>
      <c r="AH62" s="16"/>
      <c r="AI62" s="16"/>
      <c r="AJ62" s="16"/>
      <c r="AK62" s="16"/>
      <c r="AL62" s="16"/>
      <c r="AM62" s="16"/>
    </row>
    <row r="63" spans="1:39" x14ac:dyDescent="0.3">
      <c r="A63" t="s">
        <v>83</v>
      </c>
      <c r="B63" s="8" t="s">
        <v>113</v>
      </c>
      <c r="C63" s="9" t="s">
        <v>114</v>
      </c>
      <c r="D63" s="9" t="s">
        <v>43</v>
      </c>
      <c r="E63" t="s">
        <v>6</v>
      </c>
      <c r="F63" s="10">
        <v>3</v>
      </c>
      <c r="G63" s="10">
        <v>3</v>
      </c>
      <c r="H63" s="10"/>
      <c r="N63">
        <v>1300</v>
      </c>
      <c r="AE63" s="16" t="s">
        <v>135</v>
      </c>
      <c r="AF63" s="16"/>
      <c r="AG63" s="16"/>
      <c r="AH63" s="16"/>
      <c r="AI63" s="16"/>
      <c r="AJ63" s="16"/>
      <c r="AK63" s="16"/>
      <c r="AL63" s="16"/>
      <c r="AM63" s="16"/>
    </row>
    <row r="64" spans="1:39" x14ac:dyDescent="0.3">
      <c r="A64" t="s">
        <v>83</v>
      </c>
      <c r="B64" s="8" t="s">
        <v>113</v>
      </c>
      <c r="C64" s="9" t="s">
        <v>114</v>
      </c>
      <c r="D64" s="9" t="s">
        <v>43</v>
      </c>
      <c r="E64" t="s">
        <v>142</v>
      </c>
      <c r="F64" s="10">
        <v>2</v>
      </c>
      <c r="G64" s="10">
        <v>1.5</v>
      </c>
      <c r="H64" s="10"/>
      <c r="N64">
        <v>1300</v>
      </c>
      <c r="AE64" s="16" t="s">
        <v>135</v>
      </c>
      <c r="AF64" s="16"/>
      <c r="AG64" s="16"/>
      <c r="AH64" s="16"/>
      <c r="AI64" s="16"/>
      <c r="AJ64" s="16"/>
      <c r="AK64" s="16"/>
      <c r="AL64" s="16"/>
      <c r="AM64" s="16"/>
    </row>
    <row r="65" spans="1:39" x14ac:dyDescent="0.3">
      <c r="A65" t="s">
        <v>83</v>
      </c>
      <c r="B65" s="8" t="s">
        <v>113</v>
      </c>
      <c r="C65" s="9" t="s">
        <v>114</v>
      </c>
      <c r="D65" s="9" t="s">
        <v>43</v>
      </c>
      <c r="E65" t="s">
        <v>143</v>
      </c>
      <c r="F65" s="10">
        <v>4</v>
      </c>
      <c r="G65" s="10">
        <v>3</v>
      </c>
      <c r="H65" s="10"/>
      <c r="N65">
        <v>1300</v>
      </c>
      <c r="AE65" s="16" t="s">
        <v>135</v>
      </c>
      <c r="AF65" s="16"/>
      <c r="AG65" s="16"/>
      <c r="AH65" s="16"/>
      <c r="AI65" s="16"/>
      <c r="AJ65" s="16"/>
      <c r="AK65" s="16"/>
      <c r="AL65" s="16"/>
      <c r="AM65" s="16"/>
    </row>
    <row r="66" spans="1:39" x14ac:dyDescent="0.3">
      <c r="A66" t="s">
        <v>83</v>
      </c>
      <c r="B66" s="8" t="s">
        <v>113</v>
      </c>
      <c r="C66" s="9" t="s">
        <v>114</v>
      </c>
      <c r="D66" s="9" t="s">
        <v>43</v>
      </c>
      <c r="E66" t="s">
        <v>118</v>
      </c>
      <c r="F66" s="10">
        <v>7.17</v>
      </c>
      <c r="G66" s="10">
        <v>4.13</v>
      </c>
      <c r="H66" s="10">
        <v>1.35</v>
      </c>
      <c r="I66" s="10">
        <f t="shared" si="0"/>
        <v>39.976334999999999</v>
      </c>
      <c r="J66" s="10">
        <f t="shared" si="1"/>
        <v>23.985800999999999</v>
      </c>
      <c r="K66" s="10">
        <f t="shared" si="2"/>
        <v>27.983434499999998</v>
      </c>
      <c r="M66">
        <v>28</v>
      </c>
      <c r="N66">
        <v>1300</v>
      </c>
      <c r="O66">
        <f t="shared" si="6"/>
        <v>51969.235499999995</v>
      </c>
      <c r="P66">
        <f t="shared" si="4"/>
        <v>31181.541299999997</v>
      </c>
      <c r="Q66">
        <f t="shared" si="5"/>
        <v>36378.464849999997</v>
      </c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39" x14ac:dyDescent="0.3">
      <c r="A67" t="s">
        <v>83</v>
      </c>
      <c r="B67" s="8" t="s">
        <v>113</v>
      </c>
      <c r="C67" s="9" t="s">
        <v>114</v>
      </c>
      <c r="D67" s="9" t="s">
        <v>43</v>
      </c>
      <c r="E67" t="s">
        <v>144</v>
      </c>
      <c r="F67" s="10">
        <v>4.46</v>
      </c>
      <c r="G67" s="10">
        <v>4.22</v>
      </c>
      <c r="H67" s="10">
        <v>1.8</v>
      </c>
      <c r="I67" s="10">
        <f t="shared" si="0"/>
        <v>33.878159999999994</v>
      </c>
      <c r="J67" s="10">
        <f t="shared" si="1"/>
        <v>20.326895999999994</v>
      </c>
      <c r="K67" s="10">
        <f t="shared" si="2"/>
        <v>23.714711999999995</v>
      </c>
      <c r="M67">
        <v>23.7</v>
      </c>
      <c r="N67">
        <v>1300</v>
      </c>
      <c r="O67">
        <f t="shared" si="6"/>
        <v>44041.607999999993</v>
      </c>
      <c r="P67">
        <f t="shared" ref="P67:P130" si="7">J67*N67</f>
        <v>26424.964799999994</v>
      </c>
      <c r="Q67">
        <f t="shared" ref="Q67:Q130" si="8">K67*N67</f>
        <v>30829.125599999992</v>
      </c>
      <c r="AE67" s="16"/>
      <c r="AF67" s="16"/>
      <c r="AG67" s="16"/>
      <c r="AH67" s="16"/>
      <c r="AI67" s="16"/>
      <c r="AJ67" s="16"/>
      <c r="AK67" s="16"/>
      <c r="AL67" s="16"/>
      <c r="AM67" s="16"/>
    </row>
    <row r="68" spans="1:39" ht="15" thickBot="1" x14ac:dyDescent="0.35">
      <c r="A68" t="s">
        <v>83</v>
      </c>
      <c r="B68" s="8" t="s">
        <v>113</v>
      </c>
      <c r="C68" s="9" t="s">
        <v>114</v>
      </c>
      <c r="D68" s="9" t="s">
        <v>43</v>
      </c>
      <c r="E68" t="s">
        <v>145</v>
      </c>
      <c r="F68" s="10">
        <v>4.18</v>
      </c>
      <c r="G68" s="10">
        <v>2.4300000000000002</v>
      </c>
      <c r="H68" s="10">
        <v>1.74</v>
      </c>
      <c r="I68" s="10">
        <f t="shared" ref="I68:I131" si="9">F68*G68*H68</f>
        <v>17.673876</v>
      </c>
      <c r="J68" s="10">
        <f t="shared" ref="J68:J131" si="10">0.6*F68*G68*H68</f>
        <v>10.604325599999999</v>
      </c>
      <c r="K68" s="10">
        <f t="shared" ref="K68:K131" si="11">0.7*F68*G68*H68</f>
        <v>12.3717132</v>
      </c>
      <c r="M68">
        <v>12.4</v>
      </c>
      <c r="N68">
        <v>1300</v>
      </c>
      <c r="O68">
        <f t="shared" si="6"/>
        <v>22976.038799999998</v>
      </c>
      <c r="P68">
        <f t="shared" si="7"/>
        <v>13785.62328</v>
      </c>
      <c r="Q68">
        <f t="shared" si="8"/>
        <v>16083.22716</v>
      </c>
      <c r="AE68" s="18"/>
      <c r="AF68" s="16"/>
      <c r="AG68" s="16"/>
      <c r="AH68" s="16"/>
      <c r="AI68" s="16"/>
      <c r="AJ68" s="16"/>
      <c r="AK68" s="16"/>
      <c r="AL68" s="16"/>
      <c r="AM68" s="16"/>
    </row>
    <row r="69" spans="1:39" x14ac:dyDescent="0.3">
      <c r="A69" t="s">
        <v>146</v>
      </c>
      <c r="B69" s="19" t="s">
        <v>147</v>
      </c>
      <c r="C69" s="9" t="s">
        <v>148</v>
      </c>
      <c r="D69" s="9" t="s">
        <v>43</v>
      </c>
      <c r="E69" t="s">
        <v>149</v>
      </c>
      <c r="F69" s="10">
        <v>1.85</v>
      </c>
      <c r="G69" s="10">
        <v>1.3</v>
      </c>
      <c r="H69" s="10">
        <v>0.2</v>
      </c>
      <c r="I69" s="10">
        <f t="shared" si="9"/>
        <v>0.48100000000000009</v>
      </c>
      <c r="J69" s="10">
        <f t="shared" si="10"/>
        <v>0.28860000000000008</v>
      </c>
      <c r="K69" s="10">
        <f t="shared" si="11"/>
        <v>0.3367</v>
      </c>
      <c r="N69" s="10">
        <f>O69/I69</f>
        <v>2702.702702702702</v>
      </c>
      <c r="O69">
        <v>1300</v>
      </c>
      <c r="P69">
        <f t="shared" si="7"/>
        <v>780</v>
      </c>
      <c r="Q69">
        <f t="shared" si="8"/>
        <v>909.99999999999977</v>
      </c>
      <c r="S69" s="20"/>
      <c r="Y69">
        <v>0</v>
      </c>
      <c r="Z69" t="s">
        <v>150</v>
      </c>
      <c r="AA69">
        <v>0</v>
      </c>
    </row>
    <row r="70" spans="1:39" x14ac:dyDescent="0.3">
      <c r="A70" t="s">
        <v>146</v>
      </c>
      <c r="B70" s="19" t="s">
        <v>147</v>
      </c>
      <c r="C70" s="9" t="s">
        <v>148</v>
      </c>
      <c r="D70" s="9" t="s">
        <v>43</v>
      </c>
      <c r="E70" t="s">
        <v>151</v>
      </c>
      <c r="F70" s="10">
        <v>1.7</v>
      </c>
      <c r="G70" s="10">
        <v>1.3</v>
      </c>
      <c r="H70" s="10">
        <v>0.2</v>
      </c>
      <c r="I70" s="10">
        <f t="shared" si="9"/>
        <v>0.442</v>
      </c>
      <c r="J70" s="10">
        <f t="shared" si="10"/>
        <v>0.26520000000000005</v>
      </c>
      <c r="K70" s="10">
        <f t="shared" si="11"/>
        <v>0.30940000000000001</v>
      </c>
      <c r="N70" s="10">
        <f t="shared" ref="N70:N94" si="12">O70/I70</f>
        <v>2488.6877828054298</v>
      </c>
      <c r="O70">
        <v>1100</v>
      </c>
      <c r="P70">
        <f t="shared" si="7"/>
        <v>660.00000000000011</v>
      </c>
      <c r="Q70">
        <f t="shared" si="8"/>
        <v>770</v>
      </c>
      <c r="S70" s="20"/>
      <c r="Y70">
        <v>0</v>
      </c>
      <c r="Z70" t="s">
        <v>150</v>
      </c>
      <c r="AA70">
        <v>0</v>
      </c>
    </row>
    <row r="71" spans="1:39" x14ac:dyDescent="0.3">
      <c r="A71" t="s">
        <v>146</v>
      </c>
      <c r="B71" s="19" t="s">
        <v>147</v>
      </c>
      <c r="C71" s="9" t="s">
        <v>148</v>
      </c>
      <c r="D71" s="9" t="s">
        <v>43</v>
      </c>
      <c r="E71" t="s">
        <v>152</v>
      </c>
      <c r="F71" s="10">
        <v>2.6</v>
      </c>
      <c r="G71" s="10">
        <v>1.6</v>
      </c>
      <c r="H71" s="10">
        <v>0.3</v>
      </c>
      <c r="I71" s="10">
        <f t="shared" si="9"/>
        <v>1.248</v>
      </c>
      <c r="J71" s="10">
        <f t="shared" si="10"/>
        <v>0.74880000000000013</v>
      </c>
      <c r="K71" s="10">
        <f t="shared" si="11"/>
        <v>0.87359999999999993</v>
      </c>
      <c r="N71" s="10">
        <f t="shared" si="12"/>
        <v>2564.102564102564</v>
      </c>
      <c r="O71">
        <v>3200</v>
      </c>
      <c r="P71">
        <f t="shared" si="7"/>
        <v>1920.0000000000002</v>
      </c>
      <c r="Q71">
        <f t="shared" si="8"/>
        <v>2239.9999999999995</v>
      </c>
      <c r="S71" s="20"/>
      <c r="Y71">
        <v>0</v>
      </c>
      <c r="Z71" t="s">
        <v>150</v>
      </c>
      <c r="AA71">
        <v>0</v>
      </c>
    </row>
    <row r="72" spans="1:39" x14ac:dyDescent="0.3">
      <c r="A72" t="s">
        <v>146</v>
      </c>
      <c r="B72" s="19" t="s">
        <v>147</v>
      </c>
      <c r="C72" s="9" t="s">
        <v>148</v>
      </c>
      <c r="D72" s="9" t="s">
        <v>43</v>
      </c>
      <c r="E72" t="s">
        <v>153</v>
      </c>
      <c r="F72" s="10">
        <v>1.3</v>
      </c>
      <c r="G72" s="10">
        <v>1</v>
      </c>
      <c r="H72" s="10">
        <v>0.3</v>
      </c>
      <c r="I72" s="10">
        <f t="shared" si="9"/>
        <v>0.39</v>
      </c>
      <c r="J72" s="10">
        <f t="shared" si="10"/>
        <v>0.23399999999999999</v>
      </c>
      <c r="K72" s="10">
        <f t="shared" si="11"/>
        <v>0.27299999999999996</v>
      </c>
      <c r="N72" s="10">
        <f t="shared" si="12"/>
        <v>2564.102564102564</v>
      </c>
      <c r="O72">
        <v>1000</v>
      </c>
      <c r="P72">
        <f t="shared" si="7"/>
        <v>599.99999999999989</v>
      </c>
      <c r="Q72">
        <f t="shared" si="8"/>
        <v>699.99999999999989</v>
      </c>
      <c r="S72" s="20"/>
      <c r="Y72">
        <v>0</v>
      </c>
      <c r="Z72" t="s">
        <v>150</v>
      </c>
      <c r="AA72">
        <v>0</v>
      </c>
    </row>
    <row r="73" spans="1:39" x14ac:dyDescent="0.3">
      <c r="A73" t="s">
        <v>146</v>
      </c>
      <c r="B73" s="19" t="s">
        <v>147</v>
      </c>
      <c r="C73" s="9" t="s">
        <v>148</v>
      </c>
      <c r="D73" s="9" t="s">
        <v>43</v>
      </c>
      <c r="E73" t="s">
        <v>154</v>
      </c>
      <c r="F73" s="10">
        <v>3.1</v>
      </c>
      <c r="G73" s="10">
        <v>2.1</v>
      </c>
      <c r="H73" s="10">
        <v>0.3</v>
      </c>
      <c r="I73" s="10">
        <f t="shared" si="9"/>
        <v>1.9530000000000001</v>
      </c>
      <c r="J73" s="10">
        <f t="shared" si="10"/>
        <v>1.1718</v>
      </c>
      <c r="K73" s="10">
        <f t="shared" si="11"/>
        <v>1.3671</v>
      </c>
      <c r="N73" s="10">
        <f t="shared" si="12"/>
        <v>2611.3671274961598</v>
      </c>
      <c r="O73">
        <v>5100</v>
      </c>
      <c r="P73">
        <f t="shared" si="7"/>
        <v>3060</v>
      </c>
      <c r="Q73">
        <f t="shared" si="8"/>
        <v>3570</v>
      </c>
      <c r="S73" s="20"/>
      <c r="Y73">
        <v>1</v>
      </c>
      <c r="Z73" t="s">
        <v>150</v>
      </c>
      <c r="AA73">
        <v>1</v>
      </c>
    </row>
    <row r="74" spans="1:39" x14ac:dyDescent="0.3">
      <c r="A74" t="s">
        <v>146</v>
      </c>
      <c r="B74" s="19" t="s">
        <v>147</v>
      </c>
      <c r="C74" s="9" t="s">
        <v>148</v>
      </c>
      <c r="D74" s="9" t="s">
        <v>43</v>
      </c>
      <c r="E74" t="s">
        <v>155</v>
      </c>
      <c r="F74" s="10">
        <v>2</v>
      </c>
      <c r="G74" s="10">
        <v>1.2</v>
      </c>
      <c r="H74" s="10">
        <v>0.2</v>
      </c>
      <c r="I74" s="10">
        <f t="shared" si="9"/>
        <v>0.48</v>
      </c>
      <c r="J74" s="10">
        <f t="shared" si="10"/>
        <v>0.28799999999999998</v>
      </c>
      <c r="K74" s="10">
        <f t="shared" si="11"/>
        <v>0.33600000000000002</v>
      </c>
      <c r="N74" s="10">
        <f t="shared" si="12"/>
        <v>2500</v>
      </c>
      <c r="O74">
        <v>1200</v>
      </c>
      <c r="P74">
        <f t="shared" si="7"/>
        <v>720</v>
      </c>
      <c r="Q74">
        <f t="shared" si="8"/>
        <v>840</v>
      </c>
      <c r="S74" s="20"/>
      <c r="Y74">
        <v>4.0999999999999996</v>
      </c>
      <c r="Z74" t="s">
        <v>150</v>
      </c>
      <c r="AA74">
        <v>4.0999999999999996</v>
      </c>
    </row>
    <row r="75" spans="1:39" x14ac:dyDescent="0.3">
      <c r="A75" t="s">
        <v>146</v>
      </c>
      <c r="B75" s="19" t="s">
        <v>147</v>
      </c>
      <c r="C75" s="9" t="s">
        <v>148</v>
      </c>
      <c r="D75" s="9" t="s">
        <v>43</v>
      </c>
      <c r="E75" t="s">
        <v>156</v>
      </c>
      <c r="F75" s="10">
        <v>1.4</v>
      </c>
      <c r="G75" s="10">
        <v>1.2</v>
      </c>
      <c r="H75" s="10">
        <v>0.25</v>
      </c>
      <c r="I75" s="10">
        <f t="shared" si="9"/>
        <v>0.42</v>
      </c>
      <c r="J75" s="10">
        <f t="shared" si="10"/>
        <v>0.252</v>
      </c>
      <c r="K75" s="10">
        <f t="shared" si="11"/>
        <v>0.29399999999999993</v>
      </c>
      <c r="N75" s="10">
        <f t="shared" si="12"/>
        <v>2619.0476190476193</v>
      </c>
      <c r="O75">
        <v>1100</v>
      </c>
      <c r="P75">
        <f t="shared" si="7"/>
        <v>660.00000000000011</v>
      </c>
      <c r="Q75">
        <f t="shared" si="8"/>
        <v>769.99999999999989</v>
      </c>
      <c r="S75" s="20"/>
      <c r="Y75">
        <v>11</v>
      </c>
      <c r="Z75" t="s">
        <v>150</v>
      </c>
      <c r="AA75">
        <v>11</v>
      </c>
    </row>
    <row r="76" spans="1:39" x14ac:dyDescent="0.3">
      <c r="A76" t="s">
        <v>146</v>
      </c>
      <c r="B76" s="19" t="s">
        <v>147</v>
      </c>
      <c r="C76" s="9" t="s">
        <v>148</v>
      </c>
      <c r="D76" s="9" t="s">
        <v>43</v>
      </c>
      <c r="E76" t="s">
        <v>157</v>
      </c>
      <c r="F76" s="10">
        <v>2.1</v>
      </c>
      <c r="G76" s="10">
        <v>1.4</v>
      </c>
      <c r="H76" s="10">
        <v>0.2</v>
      </c>
      <c r="I76" s="10">
        <f t="shared" si="9"/>
        <v>0.58799999999999997</v>
      </c>
      <c r="J76" s="10">
        <f t="shared" si="10"/>
        <v>0.3528</v>
      </c>
      <c r="K76" s="10">
        <f t="shared" si="11"/>
        <v>0.41159999999999997</v>
      </c>
      <c r="N76" s="10">
        <f t="shared" si="12"/>
        <v>2551.0204081632655</v>
      </c>
      <c r="O76">
        <v>1500</v>
      </c>
      <c r="P76">
        <f t="shared" si="7"/>
        <v>900.00000000000011</v>
      </c>
      <c r="Q76">
        <f t="shared" si="8"/>
        <v>1050</v>
      </c>
      <c r="S76" s="20"/>
      <c r="Y76">
        <v>0</v>
      </c>
      <c r="Z76" t="s">
        <v>150</v>
      </c>
      <c r="AA76">
        <v>0</v>
      </c>
    </row>
    <row r="77" spans="1:39" x14ac:dyDescent="0.3">
      <c r="A77" t="s">
        <v>146</v>
      </c>
      <c r="B77" s="19" t="s">
        <v>147</v>
      </c>
      <c r="C77" s="9" t="s">
        <v>148</v>
      </c>
      <c r="D77" s="9" t="s">
        <v>43</v>
      </c>
      <c r="E77" t="s">
        <v>158</v>
      </c>
      <c r="F77" s="10">
        <v>1.7</v>
      </c>
      <c r="G77" s="10">
        <v>0.9</v>
      </c>
      <c r="H77" s="10">
        <v>0.2</v>
      </c>
      <c r="I77" s="10">
        <f t="shared" si="9"/>
        <v>0.30600000000000005</v>
      </c>
      <c r="J77" s="10">
        <f t="shared" si="10"/>
        <v>0.18360000000000001</v>
      </c>
      <c r="K77" s="10">
        <f t="shared" si="11"/>
        <v>0.2142</v>
      </c>
      <c r="N77" s="10">
        <f t="shared" si="12"/>
        <v>2614.3790849673196</v>
      </c>
      <c r="O77">
        <v>800</v>
      </c>
      <c r="P77">
        <f t="shared" si="7"/>
        <v>479.99999999999994</v>
      </c>
      <c r="Q77">
        <f t="shared" si="8"/>
        <v>559.99999999999989</v>
      </c>
      <c r="S77" s="20"/>
      <c r="Y77">
        <v>18.7</v>
      </c>
      <c r="Z77" t="s">
        <v>150</v>
      </c>
      <c r="AA77">
        <v>18.7</v>
      </c>
    </row>
    <row r="78" spans="1:39" x14ac:dyDescent="0.3">
      <c r="A78" t="s">
        <v>146</v>
      </c>
      <c r="B78" s="19" t="s">
        <v>147</v>
      </c>
      <c r="C78" s="9" t="s">
        <v>148</v>
      </c>
      <c r="D78" s="9" t="s">
        <v>43</v>
      </c>
      <c r="E78" t="s">
        <v>159</v>
      </c>
      <c r="F78" s="10">
        <v>1.6</v>
      </c>
      <c r="G78" s="10">
        <v>1.3</v>
      </c>
      <c r="H78" s="10">
        <v>0.4</v>
      </c>
      <c r="I78" s="10">
        <f t="shared" si="9"/>
        <v>0.83200000000000007</v>
      </c>
      <c r="J78" s="10">
        <f t="shared" si="10"/>
        <v>0.49920000000000003</v>
      </c>
      <c r="K78" s="10">
        <f t="shared" si="11"/>
        <v>0.58240000000000003</v>
      </c>
      <c r="N78" s="10">
        <f t="shared" si="12"/>
        <v>2644.2307692307691</v>
      </c>
      <c r="O78">
        <v>2200</v>
      </c>
      <c r="P78">
        <f t="shared" si="7"/>
        <v>1320</v>
      </c>
      <c r="Q78">
        <f t="shared" si="8"/>
        <v>1540</v>
      </c>
      <c r="S78" s="20"/>
      <c r="Y78">
        <v>10</v>
      </c>
      <c r="Z78" t="s">
        <v>150</v>
      </c>
      <c r="AA78">
        <v>10</v>
      </c>
    </row>
    <row r="79" spans="1:39" x14ac:dyDescent="0.3">
      <c r="A79" t="s">
        <v>146</v>
      </c>
      <c r="B79" s="19" t="s">
        <v>147</v>
      </c>
      <c r="C79" s="9" t="s">
        <v>148</v>
      </c>
      <c r="D79" s="9" t="s">
        <v>43</v>
      </c>
      <c r="E79" t="s">
        <v>160</v>
      </c>
      <c r="F79" s="10">
        <v>3.5</v>
      </c>
      <c r="G79" s="10">
        <v>2.2000000000000002</v>
      </c>
      <c r="H79" s="10">
        <v>0.7</v>
      </c>
      <c r="I79" s="10">
        <f t="shared" si="9"/>
        <v>5.3900000000000006</v>
      </c>
      <c r="J79" s="10">
        <f t="shared" si="10"/>
        <v>3.2340000000000004</v>
      </c>
      <c r="K79" s="10">
        <f t="shared" si="11"/>
        <v>3.7729999999999997</v>
      </c>
      <c r="N79" s="10">
        <f t="shared" si="12"/>
        <v>2597.4025974025972</v>
      </c>
      <c r="O79">
        <v>14000</v>
      </c>
      <c r="P79">
        <f t="shared" si="7"/>
        <v>8400</v>
      </c>
      <c r="Q79">
        <f t="shared" si="8"/>
        <v>9799.9999999999982</v>
      </c>
      <c r="S79" s="20"/>
      <c r="Y79">
        <v>14</v>
      </c>
      <c r="Z79" t="s">
        <v>150</v>
      </c>
      <c r="AA79">
        <v>14</v>
      </c>
    </row>
    <row r="80" spans="1:39" x14ac:dyDescent="0.3">
      <c r="A80" t="s">
        <v>146</v>
      </c>
      <c r="B80" s="19" t="s">
        <v>147</v>
      </c>
      <c r="C80" s="9" t="s">
        <v>148</v>
      </c>
      <c r="D80" s="9" t="s">
        <v>43</v>
      </c>
      <c r="E80" t="s">
        <v>161</v>
      </c>
      <c r="F80" s="10">
        <v>2.1</v>
      </c>
      <c r="G80" s="10">
        <v>1</v>
      </c>
      <c r="H80" s="10">
        <v>0.4</v>
      </c>
      <c r="I80" s="10">
        <f t="shared" si="9"/>
        <v>0.84000000000000008</v>
      </c>
      <c r="J80" s="10">
        <f t="shared" si="10"/>
        <v>0.504</v>
      </c>
      <c r="K80" s="10">
        <f t="shared" si="11"/>
        <v>0.58799999999999997</v>
      </c>
      <c r="N80" s="10">
        <f t="shared" si="12"/>
        <v>2619.0476190476188</v>
      </c>
      <c r="O80">
        <v>2200</v>
      </c>
      <c r="P80">
        <f t="shared" si="7"/>
        <v>1320</v>
      </c>
      <c r="Q80">
        <f t="shared" si="8"/>
        <v>1539.9999999999998</v>
      </c>
      <c r="S80" s="20"/>
      <c r="Y80">
        <v>11.1</v>
      </c>
      <c r="Z80" t="s">
        <v>150</v>
      </c>
      <c r="AA80">
        <v>11.1</v>
      </c>
    </row>
    <row r="81" spans="1:40" x14ac:dyDescent="0.3">
      <c r="A81" t="s">
        <v>146</v>
      </c>
      <c r="B81" s="19" t="s">
        <v>147</v>
      </c>
      <c r="C81" s="9" t="s">
        <v>148</v>
      </c>
      <c r="D81" s="9" t="s">
        <v>43</v>
      </c>
      <c r="E81" t="s">
        <v>162</v>
      </c>
      <c r="F81" s="10">
        <v>2</v>
      </c>
      <c r="G81" s="10">
        <v>1</v>
      </c>
      <c r="H81" s="10">
        <v>0.4</v>
      </c>
      <c r="I81" s="10">
        <f t="shared" si="9"/>
        <v>0.8</v>
      </c>
      <c r="J81" s="10">
        <f t="shared" si="10"/>
        <v>0.48</v>
      </c>
      <c r="K81" s="10">
        <f t="shared" si="11"/>
        <v>0.55999999999999994</v>
      </c>
      <c r="N81" s="10">
        <f t="shared" si="12"/>
        <v>2625</v>
      </c>
      <c r="O81">
        <v>2100</v>
      </c>
      <c r="P81">
        <f t="shared" si="7"/>
        <v>1260</v>
      </c>
      <c r="Q81">
        <f t="shared" si="8"/>
        <v>1469.9999999999998</v>
      </c>
      <c r="S81" s="20"/>
      <c r="Y81">
        <v>7</v>
      </c>
      <c r="Z81" t="s">
        <v>150</v>
      </c>
      <c r="AA81">
        <v>7</v>
      </c>
    </row>
    <row r="82" spans="1:40" x14ac:dyDescent="0.3">
      <c r="A82" t="s">
        <v>146</v>
      </c>
      <c r="B82" s="19" t="s">
        <v>147</v>
      </c>
      <c r="C82" s="9" t="s">
        <v>148</v>
      </c>
      <c r="D82" s="9" t="s">
        <v>43</v>
      </c>
      <c r="E82" t="s">
        <v>163</v>
      </c>
      <c r="F82" s="10">
        <v>1.2</v>
      </c>
      <c r="G82" s="10">
        <v>1.2</v>
      </c>
      <c r="H82" s="10">
        <v>0.3</v>
      </c>
      <c r="I82" s="10">
        <f t="shared" si="9"/>
        <v>0.432</v>
      </c>
      <c r="J82" s="10">
        <f t="shared" si="10"/>
        <v>0.25919999999999999</v>
      </c>
      <c r="K82" s="10">
        <f t="shared" si="11"/>
        <v>0.3024</v>
      </c>
      <c r="N82" s="10">
        <f t="shared" si="12"/>
        <v>2546.2962962962965</v>
      </c>
      <c r="O82">
        <v>1100</v>
      </c>
      <c r="P82">
        <f t="shared" si="7"/>
        <v>660</v>
      </c>
      <c r="Q82">
        <f t="shared" si="8"/>
        <v>770.00000000000011</v>
      </c>
      <c r="S82" s="20"/>
      <c r="Y82">
        <v>7</v>
      </c>
      <c r="Z82" t="s">
        <v>150</v>
      </c>
      <c r="AA82">
        <v>7</v>
      </c>
    </row>
    <row r="83" spans="1:40" x14ac:dyDescent="0.3">
      <c r="A83" t="s">
        <v>146</v>
      </c>
      <c r="B83" s="19" t="s">
        <v>147</v>
      </c>
      <c r="C83" s="9" t="s">
        <v>148</v>
      </c>
      <c r="D83" s="9" t="s">
        <v>43</v>
      </c>
      <c r="E83" t="s">
        <v>164</v>
      </c>
      <c r="F83" s="10">
        <v>4.5</v>
      </c>
      <c r="G83" s="10">
        <v>2.5</v>
      </c>
      <c r="H83" s="10">
        <v>0.6</v>
      </c>
      <c r="I83" s="10">
        <f t="shared" si="9"/>
        <v>6.75</v>
      </c>
      <c r="J83" s="10">
        <f t="shared" si="10"/>
        <v>4.0499999999999989</v>
      </c>
      <c r="K83" s="10">
        <f t="shared" si="11"/>
        <v>4.7249999999999996</v>
      </c>
      <c r="N83" s="10">
        <f t="shared" si="12"/>
        <v>2607.4074074074074</v>
      </c>
      <c r="O83">
        <v>17600</v>
      </c>
      <c r="P83">
        <f t="shared" si="7"/>
        <v>10559.999999999996</v>
      </c>
      <c r="Q83">
        <f t="shared" si="8"/>
        <v>12319.999999999998</v>
      </c>
      <c r="S83" s="20"/>
      <c r="Y83">
        <v>8</v>
      </c>
      <c r="Z83" t="s">
        <v>150</v>
      </c>
      <c r="AA83">
        <v>8</v>
      </c>
    </row>
    <row r="84" spans="1:40" x14ac:dyDescent="0.3">
      <c r="A84" t="s">
        <v>146</v>
      </c>
      <c r="B84" s="19" t="s">
        <v>147</v>
      </c>
      <c r="C84" s="9" t="s">
        <v>148</v>
      </c>
      <c r="D84" s="9" t="s">
        <v>43</v>
      </c>
      <c r="E84" t="s">
        <v>165</v>
      </c>
      <c r="F84" s="10">
        <v>1.2</v>
      </c>
      <c r="G84" s="10">
        <v>1.5</v>
      </c>
      <c r="H84" s="10">
        <v>0.4</v>
      </c>
      <c r="I84" s="10">
        <f t="shared" si="9"/>
        <v>0.72</v>
      </c>
      <c r="J84" s="10">
        <f t="shared" si="10"/>
        <v>0.43200000000000005</v>
      </c>
      <c r="K84" s="10">
        <f t="shared" si="11"/>
        <v>0.504</v>
      </c>
      <c r="N84" s="10">
        <f t="shared" si="12"/>
        <v>2638.8888888888891</v>
      </c>
      <c r="O84">
        <v>1900</v>
      </c>
      <c r="P84">
        <f t="shared" si="7"/>
        <v>1140.0000000000002</v>
      </c>
      <c r="Q84">
        <f t="shared" si="8"/>
        <v>1330.0000000000002</v>
      </c>
      <c r="S84" s="20"/>
      <c r="Y84">
        <v>9</v>
      </c>
      <c r="Z84" t="s">
        <v>150</v>
      </c>
      <c r="AA84">
        <v>9</v>
      </c>
    </row>
    <row r="85" spans="1:40" x14ac:dyDescent="0.3">
      <c r="A85" t="s">
        <v>146</v>
      </c>
      <c r="B85" s="19" t="s">
        <v>147</v>
      </c>
      <c r="C85" s="9" t="s">
        <v>148</v>
      </c>
      <c r="D85" s="9" t="s">
        <v>43</v>
      </c>
      <c r="E85" t="s">
        <v>166</v>
      </c>
      <c r="F85" s="10">
        <v>2.5</v>
      </c>
      <c r="G85" s="10">
        <v>1.9</v>
      </c>
      <c r="H85" s="10">
        <v>0.6</v>
      </c>
      <c r="I85" s="10">
        <f t="shared" si="9"/>
        <v>2.85</v>
      </c>
      <c r="J85" s="10">
        <f t="shared" si="10"/>
        <v>1.7099999999999997</v>
      </c>
      <c r="K85" s="10">
        <f t="shared" si="11"/>
        <v>1.9949999999999997</v>
      </c>
      <c r="N85" s="10">
        <f t="shared" si="12"/>
        <v>2596.4912280701756</v>
      </c>
      <c r="O85">
        <v>7400</v>
      </c>
      <c r="P85">
        <f t="shared" si="7"/>
        <v>4440</v>
      </c>
      <c r="Q85">
        <f t="shared" si="8"/>
        <v>5179.9999999999991</v>
      </c>
      <c r="S85" s="20"/>
      <c r="Y85">
        <v>0</v>
      </c>
      <c r="Z85" t="s">
        <v>150</v>
      </c>
      <c r="AA85">
        <v>0</v>
      </c>
    </row>
    <row r="86" spans="1:40" x14ac:dyDescent="0.3">
      <c r="A86" t="s">
        <v>146</v>
      </c>
      <c r="B86" s="19" t="s">
        <v>147</v>
      </c>
      <c r="C86" s="9" t="s">
        <v>148</v>
      </c>
      <c r="D86" s="9" t="s">
        <v>43</v>
      </c>
      <c r="E86" t="s">
        <v>167</v>
      </c>
      <c r="F86" s="10">
        <v>1.1000000000000001</v>
      </c>
      <c r="G86" s="10">
        <v>0.5</v>
      </c>
      <c r="H86" s="10">
        <v>0.4</v>
      </c>
      <c r="I86" s="10">
        <f t="shared" si="9"/>
        <v>0.22000000000000003</v>
      </c>
      <c r="J86" s="10">
        <f t="shared" si="10"/>
        <v>0.13200000000000001</v>
      </c>
      <c r="K86" s="10">
        <f t="shared" si="11"/>
        <v>0.15400000000000003</v>
      </c>
      <c r="N86" s="10">
        <f t="shared" si="12"/>
        <v>2727.272727272727</v>
      </c>
      <c r="O86">
        <v>600</v>
      </c>
      <c r="P86">
        <f t="shared" si="7"/>
        <v>360</v>
      </c>
      <c r="Q86">
        <f t="shared" si="8"/>
        <v>420.00000000000006</v>
      </c>
      <c r="S86" s="20"/>
      <c r="Y86">
        <v>8</v>
      </c>
      <c r="Z86" t="s">
        <v>150</v>
      </c>
      <c r="AA86">
        <v>8</v>
      </c>
    </row>
    <row r="87" spans="1:40" x14ac:dyDescent="0.3">
      <c r="A87" t="s">
        <v>146</v>
      </c>
      <c r="B87" s="19" t="s">
        <v>147</v>
      </c>
      <c r="C87" s="9" t="s">
        <v>148</v>
      </c>
      <c r="D87" s="9" t="s">
        <v>43</v>
      </c>
      <c r="E87" t="s">
        <v>168</v>
      </c>
      <c r="F87" s="10">
        <v>2.9</v>
      </c>
      <c r="G87" s="10">
        <v>2.7</v>
      </c>
      <c r="H87" s="10">
        <v>0.5</v>
      </c>
      <c r="I87" s="10">
        <f t="shared" si="9"/>
        <v>3.915</v>
      </c>
      <c r="J87" s="10">
        <f t="shared" si="10"/>
        <v>2.3490000000000002</v>
      </c>
      <c r="K87" s="10">
        <f t="shared" si="11"/>
        <v>2.7404999999999999</v>
      </c>
      <c r="N87" s="10">
        <f t="shared" si="12"/>
        <v>2605.3639846743295</v>
      </c>
      <c r="O87">
        <v>10200</v>
      </c>
      <c r="P87">
        <f t="shared" si="7"/>
        <v>6120</v>
      </c>
      <c r="Q87">
        <f t="shared" si="8"/>
        <v>7140</v>
      </c>
      <c r="S87" s="20"/>
      <c r="Y87">
        <v>0</v>
      </c>
      <c r="Z87" t="s">
        <v>150</v>
      </c>
      <c r="AA87">
        <v>0</v>
      </c>
    </row>
    <row r="88" spans="1:40" x14ac:dyDescent="0.3">
      <c r="A88" t="s">
        <v>146</v>
      </c>
      <c r="B88" s="19" t="s">
        <v>147</v>
      </c>
      <c r="C88" s="9" t="s">
        <v>148</v>
      </c>
      <c r="D88" s="9" t="s">
        <v>43</v>
      </c>
      <c r="E88" t="s">
        <v>169</v>
      </c>
      <c r="F88" s="10">
        <v>2.5</v>
      </c>
      <c r="G88" s="10">
        <v>1.8</v>
      </c>
      <c r="H88" s="10">
        <v>0.4</v>
      </c>
      <c r="I88" s="10">
        <f t="shared" si="9"/>
        <v>1.8</v>
      </c>
      <c r="J88" s="10">
        <f t="shared" si="10"/>
        <v>1.08</v>
      </c>
      <c r="K88" s="10">
        <f t="shared" si="11"/>
        <v>1.26</v>
      </c>
      <c r="N88" s="10">
        <f t="shared" si="12"/>
        <v>2944.4444444444443</v>
      </c>
      <c r="O88">
        <v>5300</v>
      </c>
      <c r="P88">
        <f t="shared" si="7"/>
        <v>3180</v>
      </c>
      <c r="Q88">
        <f t="shared" si="8"/>
        <v>3710</v>
      </c>
      <c r="S88" s="20"/>
      <c r="Y88">
        <v>4.5</v>
      </c>
      <c r="Z88" t="s">
        <v>150</v>
      </c>
      <c r="AA88">
        <v>4.5</v>
      </c>
    </row>
    <row r="89" spans="1:40" x14ac:dyDescent="0.3">
      <c r="A89" t="s">
        <v>146</v>
      </c>
      <c r="B89" s="19" t="s">
        <v>147</v>
      </c>
      <c r="C89" s="9" t="s">
        <v>148</v>
      </c>
      <c r="D89" s="9" t="s">
        <v>43</v>
      </c>
      <c r="E89" t="s">
        <v>170</v>
      </c>
      <c r="F89" s="10">
        <v>1.6</v>
      </c>
      <c r="G89" s="10">
        <v>0.8</v>
      </c>
      <c r="H89" s="10">
        <v>0.4</v>
      </c>
      <c r="I89" s="10">
        <f t="shared" si="9"/>
        <v>0.51200000000000012</v>
      </c>
      <c r="J89" s="10">
        <f t="shared" si="10"/>
        <v>0.30720000000000003</v>
      </c>
      <c r="K89" s="10">
        <f t="shared" si="11"/>
        <v>0.3584</v>
      </c>
      <c r="N89" s="10">
        <f t="shared" si="12"/>
        <v>2539.0624999999995</v>
      </c>
      <c r="O89">
        <v>1300</v>
      </c>
      <c r="P89">
        <f t="shared" si="7"/>
        <v>779.99999999999989</v>
      </c>
      <c r="Q89">
        <f t="shared" si="8"/>
        <v>909.99999999999977</v>
      </c>
      <c r="S89" s="20"/>
      <c r="Y89">
        <v>6.7</v>
      </c>
      <c r="Z89" t="s">
        <v>150</v>
      </c>
      <c r="AA89">
        <v>6.7</v>
      </c>
    </row>
    <row r="90" spans="1:40" x14ac:dyDescent="0.3">
      <c r="A90" t="s">
        <v>146</v>
      </c>
      <c r="B90" s="19" t="s">
        <v>147</v>
      </c>
      <c r="C90" s="9" t="s">
        <v>148</v>
      </c>
      <c r="D90" s="9" t="s">
        <v>43</v>
      </c>
      <c r="E90" t="s">
        <v>171</v>
      </c>
      <c r="F90" s="10">
        <v>2.4</v>
      </c>
      <c r="G90" s="10">
        <v>1.3</v>
      </c>
      <c r="H90" s="10">
        <v>0.4</v>
      </c>
      <c r="I90" s="10">
        <f t="shared" si="9"/>
        <v>1.2480000000000002</v>
      </c>
      <c r="J90" s="10">
        <f t="shared" si="10"/>
        <v>0.74880000000000002</v>
      </c>
      <c r="K90" s="10">
        <f t="shared" si="11"/>
        <v>0.87360000000000015</v>
      </c>
      <c r="N90" s="10">
        <f t="shared" si="12"/>
        <v>2564.1025641025635</v>
      </c>
      <c r="O90">
        <v>3200</v>
      </c>
      <c r="P90">
        <f t="shared" si="7"/>
        <v>1919.9999999999995</v>
      </c>
      <c r="Q90">
        <f t="shared" si="8"/>
        <v>2240</v>
      </c>
      <c r="S90" s="20"/>
      <c r="Y90">
        <v>13</v>
      </c>
      <c r="Z90" t="s">
        <v>150</v>
      </c>
      <c r="AA90">
        <v>13</v>
      </c>
    </row>
    <row r="91" spans="1:40" x14ac:dyDescent="0.3">
      <c r="A91" t="s">
        <v>146</v>
      </c>
      <c r="B91" s="19" t="s">
        <v>147</v>
      </c>
      <c r="C91" s="9" t="s">
        <v>148</v>
      </c>
      <c r="D91" s="9" t="s">
        <v>43</v>
      </c>
      <c r="E91" t="s">
        <v>172</v>
      </c>
      <c r="F91" s="10">
        <v>1.1000000000000001</v>
      </c>
      <c r="G91" s="10">
        <v>0.9</v>
      </c>
      <c r="H91" s="10">
        <v>0.5</v>
      </c>
      <c r="I91" s="10">
        <f t="shared" si="9"/>
        <v>0.49500000000000005</v>
      </c>
      <c r="J91" s="10">
        <f t="shared" si="10"/>
        <v>0.29700000000000004</v>
      </c>
      <c r="K91" s="10">
        <f t="shared" si="11"/>
        <v>0.34650000000000003</v>
      </c>
      <c r="N91" s="10">
        <f t="shared" si="12"/>
        <v>2626.2626262626259</v>
      </c>
      <c r="O91">
        <v>1300</v>
      </c>
      <c r="P91">
        <f t="shared" si="7"/>
        <v>780</v>
      </c>
      <c r="Q91">
        <f t="shared" si="8"/>
        <v>910</v>
      </c>
      <c r="S91" s="20"/>
      <c r="Y91">
        <v>11</v>
      </c>
      <c r="Z91" t="s">
        <v>150</v>
      </c>
      <c r="AA91">
        <v>11</v>
      </c>
    </row>
    <row r="92" spans="1:40" x14ac:dyDescent="0.3">
      <c r="A92" t="s">
        <v>146</v>
      </c>
      <c r="B92" s="19" t="s">
        <v>147</v>
      </c>
      <c r="C92" s="9" t="s">
        <v>148</v>
      </c>
      <c r="D92" s="9" t="s">
        <v>43</v>
      </c>
      <c r="E92" t="s">
        <v>173</v>
      </c>
      <c r="F92" s="10">
        <v>1.1000000000000001</v>
      </c>
      <c r="G92" s="10">
        <v>0.5</v>
      </c>
      <c r="H92" s="10">
        <v>0.3</v>
      </c>
      <c r="I92" s="10">
        <f t="shared" si="9"/>
        <v>0.16500000000000001</v>
      </c>
      <c r="J92" s="10">
        <f t="shared" si="10"/>
        <v>9.9000000000000005E-2</v>
      </c>
      <c r="K92" s="10">
        <f t="shared" si="11"/>
        <v>0.11549999999999999</v>
      </c>
      <c r="N92" s="10">
        <f t="shared" si="12"/>
        <v>3030.30303030303</v>
      </c>
      <c r="O92">
        <v>500</v>
      </c>
      <c r="P92">
        <f t="shared" si="7"/>
        <v>300</v>
      </c>
      <c r="Q92">
        <f t="shared" si="8"/>
        <v>349.99999999999994</v>
      </c>
      <c r="S92" s="20"/>
      <c r="Y92">
        <v>15</v>
      </c>
      <c r="Z92" t="s">
        <v>150</v>
      </c>
      <c r="AA92">
        <v>15</v>
      </c>
    </row>
    <row r="93" spans="1:40" x14ac:dyDescent="0.3">
      <c r="A93" t="s">
        <v>146</v>
      </c>
      <c r="B93" s="19" t="s">
        <v>147</v>
      </c>
      <c r="C93" s="9" t="s">
        <v>148</v>
      </c>
      <c r="D93" s="9" t="s">
        <v>43</v>
      </c>
      <c r="E93" t="s">
        <v>174</v>
      </c>
      <c r="F93" s="10">
        <v>1.1000000000000001</v>
      </c>
      <c r="G93" s="10">
        <v>0.9</v>
      </c>
      <c r="H93" s="10">
        <v>0.4</v>
      </c>
      <c r="I93" s="10">
        <f t="shared" si="9"/>
        <v>0.39600000000000007</v>
      </c>
      <c r="J93" s="10">
        <f t="shared" si="10"/>
        <v>0.23760000000000003</v>
      </c>
      <c r="K93" s="10">
        <f t="shared" si="11"/>
        <v>0.27720000000000006</v>
      </c>
      <c r="N93" s="10">
        <f t="shared" si="12"/>
        <v>3030.3030303030296</v>
      </c>
      <c r="O93">
        <v>1200</v>
      </c>
      <c r="P93">
        <f t="shared" si="7"/>
        <v>719.99999999999989</v>
      </c>
      <c r="Q93">
        <f t="shared" si="8"/>
        <v>840</v>
      </c>
      <c r="S93" s="20"/>
      <c r="Y93">
        <v>15.9</v>
      </c>
      <c r="Z93" t="s">
        <v>150</v>
      </c>
      <c r="AA93">
        <v>15.9</v>
      </c>
    </row>
    <row r="94" spans="1:40" x14ac:dyDescent="0.3">
      <c r="A94" t="s">
        <v>146</v>
      </c>
      <c r="B94" s="19" t="s">
        <v>147</v>
      </c>
      <c r="C94" s="9" t="s">
        <v>148</v>
      </c>
      <c r="D94" s="9" t="s">
        <v>43</v>
      </c>
      <c r="E94" t="s">
        <v>175</v>
      </c>
      <c r="F94" s="10">
        <v>2</v>
      </c>
      <c r="G94" s="10">
        <v>1.5</v>
      </c>
      <c r="H94" s="10">
        <v>0.5</v>
      </c>
      <c r="I94" s="10">
        <f t="shared" si="9"/>
        <v>1.5</v>
      </c>
      <c r="J94" s="10">
        <f t="shared" si="10"/>
        <v>0.89999999999999991</v>
      </c>
      <c r="K94" s="10">
        <f t="shared" si="11"/>
        <v>1.0499999999999998</v>
      </c>
      <c r="N94">
        <f t="shared" si="12"/>
        <v>2600</v>
      </c>
      <c r="O94">
        <v>3900</v>
      </c>
      <c r="P94">
        <f t="shared" si="7"/>
        <v>2339.9999999999995</v>
      </c>
      <c r="Q94">
        <f t="shared" si="8"/>
        <v>2729.9999999999995</v>
      </c>
      <c r="S94" s="20"/>
      <c r="Y94">
        <v>13.9</v>
      </c>
      <c r="Z94" t="s">
        <v>150</v>
      </c>
      <c r="AA94">
        <v>13.9</v>
      </c>
    </row>
    <row r="95" spans="1:40" ht="43.2" x14ac:dyDescent="0.3">
      <c r="A95" t="s">
        <v>176</v>
      </c>
      <c r="B95" s="21" t="s">
        <v>177</v>
      </c>
      <c r="C95" s="9" t="s">
        <v>178</v>
      </c>
      <c r="D95" s="9" t="s">
        <v>179</v>
      </c>
      <c r="E95" t="s">
        <v>180</v>
      </c>
      <c r="F95" s="10">
        <v>4.5999999999999996</v>
      </c>
      <c r="G95" s="10">
        <v>2.2999999999999998</v>
      </c>
      <c r="H95" s="10">
        <v>1.1000000000000001</v>
      </c>
      <c r="I95" s="10">
        <f t="shared" si="9"/>
        <v>11.638</v>
      </c>
      <c r="J95" s="10">
        <f t="shared" si="10"/>
        <v>6.9827999999999992</v>
      </c>
      <c r="K95" s="10">
        <f t="shared" si="11"/>
        <v>8.1465999999999994</v>
      </c>
      <c r="L95">
        <v>6.9</v>
      </c>
      <c r="N95">
        <v>2400</v>
      </c>
      <c r="O95">
        <f>27.9*1000</f>
        <v>27900</v>
      </c>
      <c r="P95">
        <f t="shared" si="7"/>
        <v>16758.719999999998</v>
      </c>
      <c r="Q95">
        <f t="shared" si="8"/>
        <v>19551.84</v>
      </c>
      <c r="R95">
        <v>16700</v>
      </c>
      <c r="V95">
        <v>20</v>
      </c>
      <c r="W95">
        <v>2.5</v>
      </c>
      <c r="AC95">
        <v>12</v>
      </c>
      <c r="AN95" s="9" t="s">
        <v>181</v>
      </c>
    </row>
    <row r="96" spans="1:40" ht="43.2" x14ac:dyDescent="0.3">
      <c r="A96" t="s">
        <v>176</v>
      </c>
      <c r="B96" s="21" t="s">
        <v>177</v>
      </c>
      <c r="C96" s="9" t="s">
        <v>178</v>
      </c>
      <c r="D96" s="9" t="s">
        <v>179</v>
      </c>
      <c r="E96" t="s">
        <v>182</v>
      </c>
      <c r="F96" s="10">
        <v>4</v>
      </c>
      <c r="G96" s="10">
        <v>2.8</v>
      </c>
      <c r="H96" s="10">
        <v>1.7</v>
      </c>
      <c r="I96" s="10">
        <f t="shared" si="9"/>
        <v>19.04</v>
      </c>
      <c r="J96" s="10">
        <f t="shared" si="10"/>
        <v>11.423999999999999</v>
      </c>
      <c r="K96" s="10">
        <f t="shared" si="11"/>
        <v>13.327999999999998</v>
      </c>
      <c r="L96">
        <v>9.8000000000000007</v>
      </c>
      <c r="N96">
        <v>2400</v>
      </c>
      <c r="O96">
        <f>45.7*1000</f>
        <v>45700</v>
      </c>
      <c r="P96">
        <f t="shared" si="7"/>
        <v>27417.599999999999</v>
      </c>
      <c r="Q96">
        <f t="shared" si="8"/>
        <v>31987.199999999993</v>
      </c>
      <c r="R96">
        <v>23500</v>
      </c>
      <c r="V96">
        <v>40</v>
      </c>
      <c r="W96">
        <v>4</v>
      </c>
      <c r="AC96">
        <v>12</v>
      </c>
      <c r="AN96" s="9" t="s">
        <v>183</v>
      </c>
    </row>
    <row r="97" spans="1:40" ht="57.6" x14ac:dyDescent="0.3">
      <c r="A97" t="s">
        <v>176</v>
      </c>
      <c r="B97" s="21" t="s">
        <v>177</v>
      </c>
      <c r="C97" s="9" t="s">
        <v>178</v>
      </c>
      <c r="D97" s="9" t="s">
        <v>179</v>
      </c>
      <c r="E97" t="s">
        <v>184</v>
      </c>
      <c r="F97" s="10">
        <v>5.3</v>
      </c>
      <c r="G97" s="10">
        <v>3</v>
      </c>
      <c r="H97" s="10">
        <v>2.9</v>
      </c>
      <c r="I97" s="10">
        <f t="shared" si="9"/>
        <v>46.109999999999992</v>
      </c>
      <c r="J97" s="10">
        <f t="shared" si="10"/>
        <v>27.665999999999997</v>
      </c>
      <c r="K97" s="10">
        <f t="shared" si="11"/>
        <v>32.276999999999994</v>
      </c>
      <c r="L97">
        <v>28.5</v>
      </c>
      <c r="N97">
        <v>2400</v>
      </c>
      <c r="O97">
        <f>110*1000</f>
        <v>110000</v>
      </c>
      <c r="P97">
        <f t="shared" si="7"/>
        <v>66398.399999999994</v>
      </c>
      <c r="Q97">
        <f t="shared" si="8"/>
        <v>77464.799999999988</v>
      </c>
      <c r="R97">
        <v>68600</v>
      </c>
      <c r="V97">
        <v>35</v>
      </c>
      <c r="AC97">
        <v>12</v>
      </c>
      <c r="AN97" s="9" t="s">
        <v>185</v>
      </c>
    </row>
    <row r="98" spans="1:40" ht="57.6" x14ac:dyDescent="0.3">
      <c r="A98" t="s">
        <v>176</v>
      </c>
      <c r="B98" s="21" t="s">
        <v>177</v>
      </c>
      <c r="C98" s="9" t="s">
        <v>178</v>
      </c>
      <c r="D98" s="9" t="s">
        <v>179</v>
      </c>
      <c r="E98" t="s">
        <v>186</v>
      </c>
      <c r="F98" s="10">
        <v>3.6</v>
      </c>
      <c r="G98" s="10">
        <v>2.7</v>
      </c>
      <c r="H98" s="10">
        <v>1.8</v>
      </c>
      <c r="I98" s="10">
        <f t="shared" si="9"/>
        <v>17.496000000000002</v>
      </c>
      <c r="J98" s="10">
        <f t="shared" si="10"/>
        <v>10.497600000000002</v>
      </c>
      <c r="K98" s="10">
        <f t="shared" si="11"/>
        <v>12.247200000000001</v>
      </c>
      <c r="L98">
        <v>9.1</v>
      </c>
      <c r="N98">
        <v>2400</v>
      </c>
      <c r="O98">
        <v>42000</v>
      </c>
      <c r="P98">
        <f t="shared" si="7"/>
        <v>25194.240000000005</v>
      </c>
      <c r="Q98">
        <f t="shared" si="8"/>
        <v>29393.280000000002</v>
      </c>
      <c r="R98">
        <v>21800</v>
      </c>
      <c r="V98">
        <v>40</v>
      </c>
      <c r="W98">
        <v>2.5</v>
      </c>
      <c r="AC98">
        <v>12</v>
      </c>
      <c r="AN98" s="9" t="s">
        <v>187</v>
      </c>
    </row>
    <row r="99" spans="1:40" ht="115.2" x14ac:dyDescent="0.3">
      <c r="A99" t="s">
        <v>176</v>
      </c>
      <c r="B99" s="21" t="s">
        <v>177</v>
      </c>
      <c r="C99" s="9" t="s">
        <v>178</v>
      </c>
      <c r="D99" s="9" t="s">
        <v>179</v>
      </c>
      <c r="E99" t="s">
        <v>188</v>
      </c>
      <c r="F99" s="10">
        <v>9</v>
      </c>
      <c r="G99" s="10">
        <v>4.5</v>
      </c>
      <c r="H99" s="10">
        <v>3.5</v>
      </c>
      <c r="I99" s="10">
        <f t="shared" si="9"/>
        <v>141.75</v>
      </c>
      <c r="J99" s="10">
        <f t="shared" si="10"/>
        <v>85.049999999999983</v>
      </c>
      <c r="K99" s="10">
        <f t="shared" si="11"/>
        <v>99.224999999999994</v>
      </c>
      <c r="L99">
        <v>75.3</v>
      </c>
      <c r="N99">
        <v>2400</v>
      </c>
      <c r="O99">
        <v>291600</v>
      </c>
      <c r="P99">
        <f t="shared" si="7"/>
        <v>204119.99999999997</v>
      </c>
      <c r="Q99">
        <f t="shared" si="8"/>
        <v>238140</v>
      </c>
      <c r="R99">
        <v>180800</v>
      </c>
      <c r="V99">
        <v>45</v>
      </c>
      <c r="AC99">
        <v>12</v>
      </c>
      <c r="AN99" s="9" t="s">
        <v>189</v>
      </c>
    </row>
    <row r="100" spans="1:40" x14ac:dyDescent="0.3">
      <c r="A100" t="s">
        <v>176</v>
      </c>
      <c r="B100" s="21" t="s">
        <v>190</v>
      </c>
      <c r="C100" s="9" t="s">
        <v>191</v>
      </c>
      <c r="D100" s="9" t="s">
        <v>179</v>
      </c>
      <c r="E100" t="s">
        <v>192</v>
      </c>
      <c r="F100" s="10">
        <v>5.2</v>
      </c>
      <c r="G100" s="10">
        <v>3.6</v>
      </c>
      <c r="H100" s="10">
        <v>1.85</v>
      </c>
      <c r="I100" s="10">
        <f t="shared" si="9"/>
        <v>34.632000000000005</v>
      </c>
      <c r="J100" s="10">
        <f t="shared" si="10"/>
        <v>20.779200000000003</v>
      </c>
      <c r="K100" s="10">
        <f t="shared" si="11"/>
        <v>24.2424</v>
      </c>
      <c r="N100" s="10">
        <f>P100/J100</f>
        <v>2502.502502502502</v>
      </c>
      <c r="O100">
        <f>I100*N100</f>
        <v>86666.666666666657</v>
      </c>
      <c r="P100">
        <v>52000</v>
      </c>
      <c r="Q100">
        <f t="shared" si="8"/>
        <v>60666.666666666657</v>
      </c>
      <c r="S100" s="20"/>
      <c r="Y100">
        <v>108</v>
      </c>
      <c r="AA100">
        <v>12.45</v>
      </c>
      <c r="AF100" s="9" t="s">
        <v>193</v>
      </c>
      <c r="AG100" s="9"/>
      <c r="AH100" s="9"/>
      <c r="AI100" s="9"/>
      <c r="AJ100" s="9"/>
      <c r="AK100" s="9"/>
      <c r="AL100" s="9"/>
      <c r="AM100" s="9"/>
    </row>
    <row r="101" spans="1:40" x14ac:dyDescent="0.3">
      <c r="A101" t="s">
        <v>176</v>
      </c>
      <c r="B101" s="21" t="s">
        <v>190</v>
      </c>
      <c r="C101" s="9" t="s">
        <v>191</v>
      </c>
      <c r="D101" s="9" t="s">
        <v>179</v>
      </c>
      <c r="E101" s="22">
        <v>999</v>
      </c>
      <c r="F101" s="10">
        <v>7.3</v>
      </c>
      <c r="G101" s="10">
        <v>5.0999999999999996</v>
      </c>
      <c r="H101" s="10">
        <v>3.2</v>
      </c>
      <c r="I101" s="10">
        <f t="shared" si="9"/>
        <v>119.136</v>
      </c>
      <c r="J101" s="10">
        <f t="shared" si="10"/>
        <v>71.4816</v>
      </c>
      <c r="K101" s="10">
        <f t="shared" si="11"/>
        <v>83.395199999999988</v>
      </c>
      <c r="N101" s="10">
        <f t="shared" ref="N101:N121" si="13">P101/J101</f>
        <v>2504.1409257767032</v>
      </c>
      <c r="O101">
        <f t="shared" ref="O101:O121" si="14">I101*N101</f>
        <v>298333.33333333331</v>
      </c>
      <c r="P101">
        <v>179000</v>
      </c>
      <c r="Q101">
        <f t="shared" si="8"/>
        <v>208833.33333333328</v>
      </c>
      <c r="S101" s="20"/>
      <c r="V101">
        <v>30</v>
      </c>
      <c r="Y101">
        <v>30</v>
      </c>
      <c r="AA101">
        <v>12.7</v>
      </c>
      <c r="AF101" s="9" t="s">
        <v>194</v>
      </c>
      <c r="AG101" s="9"/>
      <c r="AH101" s="9"/>
      <c r="AI101" s="9"/>
      <c r="AJ101" s="9"/>
      <c r="AK101" s="9"/>
      <c r="AL101" s="9"/>
      <c r="AM101" s="9"/>
    </row>
    <row r="102" spans="1:40" x14ac:dyDescent="0.3">
      <c r="A102" t="s">
        <v>176</v>
      </c>
      <c r="B102" s="21" t="s">
        <v>190</v>
      </c>
      <c r="C102" s="9" t="s">
        <v>191</v>
      </c>
      <c r="D102" s="9" t="s">
        <v>179</v>
      </c>
      <c r="E102" t="s">
        <v>52</v>
      </c>
      <c r="F102" s="10">
        <v>7.2</v>
      </c>
      <c r="G102" s="10">
        <v>5</v>
      </c>
      <c r="H102" s="10">
        <v>2.7</v>
      </c>
      <c r="I102" s="10">
        <f t="shared" si="9"/>
        <v>97.2</v>
      </c>
      <c r="J102" s="10">
        <f t="shared" si="10"/>
        <v>58.320000000000007</v>
      </c>
      <c r="K102" s="10">
        <f t="shared" si="11"/>
        <v>68.040000000000006</v>
      </c>
      <c r="N102" s="10">
        <f t="shared" si="13"/>
        <v>2503.4293552812069</v>
      </c>
      <c r="O102">
        <f t="shared" si="14"/>
        <v>243333.33333333331</v>
      </c>
      <c r="P102">
        <v>146000</v>
      </c>
      <c r="Q102">
        <f t="shared" si="8"/>
        <v>170333.33333333334</v>
      </c>
      <c r="S102" s="20"/>
      <c r="Y102">
        <v>124</v>
      </c>
      <c r="AA102">
        <v>11.45</v>
      </c>
      <c r="AF102" s="9" t="s">
        <v>193</v>
      </c>
      <c r="AG102" s="9"/>
      <c r="AH102" s="9"/>
      <c r="AI102" s="9"/>
      <c r="AJ102" s="9"/>
      <c r="AK102" s="9"/>
      <c r="AL102" s="9"/>
      <c r="AM102" s="9"/>
    </row>
    <row r="103" spans="1:40" x14ac:dyDescent="0.3">
      <c r="A103" t="s">
        <v>176</v>
      </c>
      <c r="B103" s="21" t="s">
        <v>190</v>
      </c>
      <c r="C103" s="9" t="s">
        <v>191</v>
      </c>
      <c r="D103" s="9" t="s">
        <v>179</v>
      </c>
      <c r="E103" t="s">
        <v>195</v>
      </c>
      <c r="F103" s="10">
        <v>6.9</v>
      </c>
      <c r="G103" s="10">
        <v>3.3</v>
      </c>
      <c r="H103" s="10">
        <v>2.5499999999999998</v>
      </c>
      <c r="I103" s="10">
        <f t="shared" si="9"/>
        <v>58.063499999999998</v>
      </c>
      <c r="J103" s="10">
        <f t="shared" si="10"/>
        <v>34.838099999999997</v>
      </c>
      <c r="K103" s="10">
        <f t="shared" si="11"/>
        <v>40.644449999999999</v>
      </c>
      <c r="N103" s="10">
        <f t="shared" si="13"/>
        <v>2497.265924375899</v>
      </c>
      <c r="O103">
        <f t="shared" si="14"/>
        <v>145000</v>
      </c>
      <c r="P103">
        <v>87000</v>
      </c>
      <c r="Q103">
        <f t="shared" si="8"/>
        <v>101500</v>
      </c>
      <c r="S103" s="20"/>
      <c r="Y103">
        <v>109</v>
      </c>
      <c r="AA103">
        <v>10.350000000000001</v>
      </c>
      <c r="AF103" s="9" t="s">
        <v>193</v>
      </c>
      <c r="AG103" s="9"/>
      <c r="AH103" s="9"/>
      <c r="AI103" s="9"/>
      <c r="AJ103" s="9"/>
      <c r="AK103" s="9"/>
      <c r="AL103" s="9"/>
      <c r="AM103" s="9"/>
    </row>
    <row r="104" spans="1:40" x14ac:dyDescent="0.3">
      <c r="A104" t="s">
        <v>176</v>
      </c>
      <c r="B104" s="21" t="s">
        <v>190</v>
      </c>
      <c r="C104" s="9" t="s">
        <v>191</v>
      </c>
      <c r="D104" s="9" t="s">
        <v>179</v>
      </c>
      <c r="E104" t="s">
        <v>196</v>
      </c>
      <c r="F104" s="10">
        <v>6.2</v>
      </c>
      <c r="G104" s="10">
        <v>3.6</v>
      </c>
      <c r="H104" s="10">
        <v>2.68</v>
      </c>
      <c r="I104" s="10">
        <f t="shared" si="9"/>
        <v>59.817600000000006</v>
      </c>
      <c r="J104" s="10">
        <f t="shared" si="10"/>
        <v>35.890560000000001</v>
      </c>
      <c r="K104" s="10">
        <f t="shared" si="11"/>
        <v>41.872320000000002</v>
      </c>
      <c r="N104" s="10">
        <f t="shared" si="13"/>
        <v>2507.6231744503289</v>
      </c>
      <c r="O104">
        <f t="shared" si="14"/>
        <v>150000</v>
      </c>
      <c r="P104">
        <v>90000</v>
      </c>
      <c r="Q104">
        <f t="shared" si="8"/>
        <v>105000</v>
      </c>
      <c r="S104" s="20"/>
      <c r="Y104">
        <v>97</v>
      </c>
      <c r="AA104">
        <v>8.9</v>
      </c>
      <c r="AF104" s="9" t="s">
        <v>197</v>
      </c>
      <c r="AG104" s="9"/>
      <c r="AH104" s="9"/>
      <c r="AI104" s="9"/>
      <c r="AJ104" s="9"/>
      <c r="AK104" s="9"/>
      <c r="AL104" s="9"/>
      <c r="AM104" s="9"/>
    </row>
    <row r="105" spans="1:40" x14ac:dyDescent="0.3">
      <c r="A105" t="s">
        <v>176</v>
      </c>
      <c r="B105" s="21" t="s">
        <v>190</v>
      </c>
      <c r="C105" s="9" t="s">
        <v>191</v>
      </c>
      <c r="D105" s="9" t="s">
        <v>179</v>
      </c>
      <c r="E105" t="s">
        <v>198</v>
      </c>
      <c r="F105" s="10">
        <v>7.4</v>
      </c>
      <c r="G105" s="10">
        <v>3.26</v>
      </c>
      <c r="H105" s="10">
        <v>2.2999999999999998</v>
      </c>
      <c r="I105" s="10">
        <f t="shared" si="9"/>
        <v>55.485199999999992</v>
      </c>
      <c r="J105" s="10">
        <f t="shared" si="10"/>
        <v>33.291119999999999</v>
      </c>
      <c r="K105" s="10">
        <f t="shared" si="11"/>
        <v>38.839639999999989</v>
      </c>
      <c r="N105" s="10">
        <f t="shared" si="13"/>
        <v>2463.1192942742691</v>
      </c>
      <c r="O105">
        <f t="shared" si="14"/>
        <v>136666.66666666666</v>
      </c>
      <c r="P105">
        <v>82000</v>
      </c>
      <c r="Q105">
        <f t="shared" si="8"/>
        <v>95666.666666666642</v>
      </c>
      <c r="S105" s="20"/>
      <c r="Y105">
        <v>59</v>
      </c>
      <c r="AA105">
        <v>9.5</v>
      </c>
      <c r="AF105" s="9" t="s">
        <v>197</v>
      </c>
      <c r="AG105" s="9"/>
      <c r="AH105" s="9"/>
      <c r="AI105" s="9"/>
      <c r="AJ105" s="9"/>
      <c r="AK105" s="9"/>
      <c r="AL105" s="9"/>
      <c r="AM105" s="9"/>
    </row>
    <row r="106" spans="1:40" x14ac:dyDescent="0.3">
      <c r="A106" t="s">
        <v>176</v>
      </c>
      <c r="B106" s="21" t="s">
        <v>190</v>
      </c>
      <c r="C106" s="9" t="s">
        <v>191</v>
      </c>
      <c r="D106" s="9" t="s">
        <v>179</v>
      </c>
      <c r="E106" t="s">
        <v>199</v>
      </c>
      <c r="F106" s="10">
        <v>5.0999999999999996</v>
      </c>
      <c r="G106" s="10">
        <v>2.5</v>
      </c>
      <c r="H106" s="10">
        <v>2.2999999999999998</v>
      </c>
      <c r="I106" s="10">
        <f t="shared" si="9"/>
        <v>29.324999999999999</v>
      </c>
      <c r="J106" s="10">
        <f t="shared" si="10"/>
        <v>17.594999999999995</v>
      </c>
      <c r="K106" s="10">
        <f t="shared" si="11"/>
        <v>20.527499999999996</v>
      </c>
      <c r="N106" s="10">
        <f t="shared" si="13"/>
        <v>2500.7104290991765</v>
      </c>
      <c r="O106">
        <f t="shared" si="14"/>
        <v>73333.333333333343</v>
      </c>
      <c r="P106">
        <v>44000</v>
      </c>
      <c r="Q106">
        <f t="shared" si="8"/>
        <v>51333.333333333336</v>
      </c>
      <c r="S106" s="20"/>
      <c r="Y106">
        <v>104</v>
      </c>
      <c r="AA106">
        <v>12.8</v>
      </c>
      <c r="AF106" s="9" t="s">
        <v>193</v>
      </c>
      <c r="AG106" s="9"/>
      <c r="AH106" s="9"/>
      <c r="AI106" s="9"/>
      <c r="AJ106" s="9"/>
      <c r="AK106" s="9"/>
      <c r="AL106" s="9"/>
      <c r="AM106" s="9"/>
    </row>
    <row r="107" spans="1:40" x14ac:dyDescent="0.3">
      <c r="A107" t="s">
        <v>176</v>
      </c>
      <c r="B107" s="21" t="s">
        <v>190</v>
      </c>
      <c r="C107" s="9" t="s">
        <v>191</v>
      </c>
      <c r="D107" s="9" t="s">
        <v>179</v>
      </c>
      <c r="E107" t="s">
        <v>200</v>
      </c>
      <c r="F107" s="10">
        <v>6.1</v>
      </c>
      <c r="G107" s="10">
        <v>5.4</v>
      </c>
      <c r="H107" s="10">
        <v>2.8</v>
      </c>
      <c r="I107" s="10">
        <f t="shared" si="9"/>
        <v>92.231999999999985</v>
      </c>
      <c r="J107" s="10">
        <f t="shared" si="10"/>
        <v>55.339199999999998</v>
      </c>
      <c r="K107" s="10">
        <f t="shared" si="11"/>
        <v>64.562399999999997</v>
      </c>
      <c r="N107" s="10">
        <f t="shared" si="13"/>
        <v>2493.7115101049526</v>
      </c>
      <c r="O107">
        <f t="shared" si="14"/>
        <v>229999.99999999994</v>
      </c>
      <c r="P107">
        <v>138000</v>
      </c>
      <c r="Q107">
        <f t="shared" si="8"/>
        <v>160999.99999999997</v>
      </c>
      <c r="S107" s="20"/>
      <c r="Y107">
        <v>102</v>
      </c>
      <c r="AA107">
        <v>12.4</v>
      </c>
      <c r="AF107" s="9" t="s">
        <v>197</v>
      </c>
      <c r="AG107" s="9"/>
      <c r="AH107" s="9"/>
      <c r="AI107" s="9"/>
      <c r="AJ107" s="9"/>
      <c r="AK107" s="9"/>
      <c r="AL107" s="9"/>
      <c r="AM107" s="9"/>
    </row>
    <row r="108" spans="1:40" x14ac:dyDescent="0.3">
      <c r="A108" t="s">
        <v>176</v>
      </c>
      <c r="B108" s="21" t="s">
        <v>190</v>
      </c>
      <c r="C108" s="9" t="s">
        <v>191</v>
      </c>
      <c r="D108" s="9" t="s">
        <v>179</v>
      </c>
      <c r="E108" t="s">
        <v>201</v>
      </c>
      <c r="F108" s="10">
        <v>5.9</v>
      </c>
      <c r="G108" s="10">
        <v>3.7</v>
      </c>
      <c r="H108" s="10">
        <v>2.9</v>
      </c>
      <c r="I108" s="10">
        <f t="shared" si="9"/>
        <v>63.307000000000002</v>
      </c>
      <c r="J108" s="10">
        <f t="shared" si="10"/>
        <v>37.984200000000001</v>
      </c>
      <c r="K108" s="10">
        <f t="shared" si="11"/>
        <v>44.314900000000002</v>
      </c>
      <c r="N108" s="10">
        <f t="shared" si="13"/>
        <v>2501.0399060662062</v>
      </c>
      <c r="O108">
        <f t="shared" si="14"/>
        <v>158333.33333333331</v>
      </c>
      <c r="P108">
        <v>95000</v>
      </c>
      <c r="Q108">
        <f t="shared" si="8"/>
        <v>110833.33333333333</v>
      </c>
      <c r="S108" s="20"/>
      <c r="Y108">
        <v>106</v>
      </c>
      <c r="AA108">
        <v>12.85</v>
      </c>
      <c r="AF108" s="9" t="s">
        <v>193</v>
      </c>
      <c r="AG108" s="9"/>
      <c r="AH108" s="9"/>
      <c r="AI108" s="9"/>
      <c r="AJ108" s="9"/>
      <c r="AK108" s="9"/>
      <c r="AL108" s="9"/>
      <c r="AM108" s="9"/>
    </row>
    <row r="109" spans="1:40" x14ac:dyDescent="0.3">
      <c r="A109" t="s">
        <v>176</v>
      </c>
      <c r="B109" s="21" t="s">
        <v>190</v>
      </c>
      <c r="C109" s="9" t="s">
        <v>191</v>
      </c>
      <c r="D109" s="9" t="s">
        <v>179</v>
      </c>
      <c r="E109" t="s">
        <v>202</v>
      </c>
      <c r="F109" s="10">
        <v>5.9</v>
      </c>
      <c r="G109" s="10">
        <v>3.1</v>
      </c>
      <c r="H109" s="10">
        <v>2.8</v>
      </c>
      <c r="I109" s="10">
        <f t="shared" si="9"/>
        <v>51.212000000000003</v>
      </c>
      <c r="J109" s="10">
        <f t="shared" si="10"/>
        <v>30.7272</v>
      </c>
      <c r="K109" s="10">
        <f t="shared" si="11"/>
        <v>35.848399999999998</v>
      </c>
      <c r="N109" s="10">
        <f t="shared" si="13"/>
        <v>2505.9230909422272</v>
      </c>
      <c r="O109">
        <f t="shared" si="14"/>
        <v>128333.33333333334</v>
      </c>
      <c r="P109">
        <v>77000</v>
      </c>
      <c r="Q109">
        <f t="shared" si="8"/>
        <v>89833.333333333328</v>
      </c>
      <c r="S109" s="20"/>
      <c r="V109">
        <v>12</v>
      </c>
      <c r="Y109">
        <v>65</v>
      </c>
      <c r="AA109">
        <v>15.2</v>
      </c>
      <c r="AF109" s="9" t="s">
        <v>197</v>
      </c>
      <c r="AG109" s="9"/>
      <c r="AH109" s="9"/>
      <c r="AI109" s="9"/>
      <c r="AJ109" s="9"/>
      <c r="AK109" s="9"/>
      <c r="AL109" s="9"/>
      <c r="AM109" s="9"/>
    </row>
    <row r="110" spans="1:40" x14ac:dyDescent="0.3">
      <c r="A110" t="s">
        <v>176</v>
      </c>
      <c r="B110" s="21" t="s">
        <v>190</v>
      </c>
      <c r="C110" s="9" t="s">
        <v>191</v>
      </c>
      <c r="D110" s="9" t="s">
        <v>179</v>
      </c>
      <c r="E110" t="s">
        <v>203</v>
      </c>
      <c r="F110" s="10">
        <v>6.1</v>
      </c>
      <c r="G110" s="10">
        <v>3</v>
      </c>
      <c r="H110" s="10">
        <v>2.6</v>
      </c>
      <c r="I110" s="10">
        <f t="shared" si="9"/>
        <v>47.579999999999991</v>
      </c>
      <c r="J110" s="10">
        <f t="shared" si="10"/>
        <v>28.547999999999998</v>
      </c>
      <c r="K110" s="10">
        <f t="shared" si="11"/>
        <v>33.305999999999997</v>
      </c>
      <c r="N110" s="10">
        <f t="shared" si="13"/>
        <v>2487.0393722852741</v>
      </c>
      <c r="O110">
        <f t="shared" si="14"/>
        <v>118333.33333333331</v>
      </c>
      <c r="P110">
        <v>71000</v>
      </c>
      <c r="Q110">
        <f t="shared" si="8"/>
        <v>82833.333333333328</v>
      </c>
      <c r="S110" s="20"/>
      <c r="V110">
        <f>(45+60)/2</f>
        <v>52.5</v>
      </c>
      <c r="Y110">
        <v>65</v>
      </c>
      <c r="AA110">
        <v>8.9499999999999993</v>
      </c>
      <c r="AF110" s="9" t="s">
        <v>197</v>
      </c>
      <c r="AG110" s="9"/>
      <c r="AH110" s="9"/>
      <c r="AI110" s="9"/>
      <c r="AJ110" s="9"/>
      <c r="AK110" s="9"/>
      <c r="AL110" s="9"/>
      <c r="AM110" s="9"/>
    </row>
    <row r="111" spans="1:40" x14ac:dyDescent="0.3">
      <c r="A111" t="s">
        <v>176</v>
      </c>
      <c r="B111" s="21" t="s">
        <v>190</v>
      </c>
      <c r="C111" s="9" t="s">
        <v>191</v>
      </c>
      <c r="D111" s="9" t="s">
        <v>179</v>
      </c>
      <c r="E111" t="s">
        <v>204</v>
      </c>
      <c r="F111" s="10">
        <v>7.45</v>
      </c>
      <c r="G111" s="10">
        <v>4.9000000000000004</v>
      </c>
      <c r="H111" s="10">
        <v>3.1</v>
      </c>
      <c r="I111" s="10">
        <f t="shared" si="9"/>
        <v>113.16550000000001</v>
      </c>
      <c r="J111" s="10">
        <f t="shared" si="10"/>
        <v>67.899299999999997</v>
      </c>
      <c r="K111" s="10">
        <f t="shared" si="11"/>
        <v>79.215850000000003</v>
      </c>
      <c r="N111" s="10">
        <f t="shared" si="13"/>
        <v>2503.7076965447363</v>
      </c>
      <c r="O111">
        <f t="shared" si="14"/>
        <v>283333.33333333337</v>
      </c>
      <c r="P111">
        <v>170000</v>
      </c>
      <c r="Q111">
        <f t="shared" si="8"/>
        <v>198333.33333333337</v>
      </c>
      <c r="S111" s="20"/>
      <c r="V111">
        <v>21</v>
      </c>
      <c r="Y111">
        <v>27</v>
      </c>
      <c r="AA111">
        <v>8.85</v>
      </c>
      <c r="AF111" s="9" t="s">
        <v>194</v>
      </c>
      <c r="AG111" s="9"/>
      <c r="AH111" s="9"/>
      <c r="AI111" s="9"/>
      <c r="AJ111" s="9"/>
      <c r="AK111" s="9"/>
      <c r="AL111" s="9"/>
      <c r="AM111" s="9"/>
    </row>
    <row r="112" spans="1:40" x14ac:dyDescent="0.3">
      <c r="A112" t="s">
        <v>176</v>
      </c>
      <c r="B112" s="21" t="s">
        <v>190</v>
      </c>
      <c r="C112" s="9" t="s">
        <v>191</v>
      </c>
      <c r="D112" s="9" t="s">
        <v>179</v>
      </c>
      <c r="E112" t="s">
        <v>205</v>
      </c>
      <c r="F112" s="10">
        <v>7.7</v>
      </c>
      <c r="G112" s="10">
        <v>5.5</v>
      </c>
      <c r="H112" s="10">
        <v>2.2999999999999998</v>
      </c>
      <c r="I112" s="10">
        <f t="shared" si="9"/>
        <v>97.405000000000001</v>
      </c>
      <c r="J112" s="10">
        <f t="shared" si="10"/>
        <v>58.442999999999998</v>
      </c>
      <c r="K112" s="10">
        <f t="shared" si="11"/>
        <v>68.183499999999995</v>
      </c>
      <c r="N112" s="10">
        <f t="shared" si="13"/>
        <v>2498.1606009273996</v>
      </c>
      <c r="O112">
        <f t="shared" si="14"/>
        <v>243333.33333333337</v>
      </c>
      <c r="P112">
        <v>146000</v>
      </c>
      <c r="Q112">
        <f t="shared" si="8"/>
        <v>170333.33333333334</v>
      </c>
      <c r="S112" s="20"/>
      <c r="Y112">
        <v>92</v>
      </c>
      <c r="AA112">
        <v>6.5</v>
      </c>
      <c r="AF112" s="9" t="s">
        <v>193</v>
      </c>
      <c r="AG112" s="9"/>
      <c r="AH112" s="9"/>
      <c r="AI112" s="9"/>
      <c r="AJ112" s="9"/>
      <c r="AK112" s="9"/>
      <c r="AL112" s="9"/>
      <c r="AM112" s="9"/>
    </row>
    <row r="113" spans="1:40" x14ac:dyDescent="0.3">
      <c r="A113" t="s">
        <v>176</v>
      </c>
      <c r="B113" s="21" t="s">
        <v>190</v>
      </c>
      <c r="C113" s="9" t="s">
        <v>191</v>
      </c>
      <c r="D113" s="9" t="s">
        <v>179</v>
      </c>
      <c r="E113" t="s">
        <v>206</v>
      </c>
      <c r="F113" s="10">
        <v>5.95</v>
      </c>
      <c r="G113" s="10">
        <v>3.5</v>
      </c>
      <c r="H113" s="10">
        <v>2</v>
      </c>
      <c r="I113" s="10">
        <f t="shared" si="9"/>
        <v>41.65</v>
      </c>
      <c r="J113" s="10">
        <f t="shared" si="10"/>
        <v>24.99</v>
      </c>
      <c r="K113" s="10">
        <f t="shared" si="11"/>
        <v>29.155000000000001</v>
      </c>
      <c r="N113" s="10">
        <f t="shared" si="13"/>
        <v>2480.9923969587835</v>
      </c>
      <c r="O113">
        <f t="shared" si="14"/>
        <v>103333.33333333333</v>
      </c>
      <c r="P113">
        <v>62000</v>
      </c>
      <c r="Q113">
        <f t="shared" si="8"/>
        <v>72333.333333333343</v>
      </c>
      <c r="S113" s="20"/>
      <c r="Y113">
        <v>56</v>
      </c>
      <c r="AA113">
        <v>6.5</v>
      </c>
      <c r="AF113" s="9" t="s">
        <v>197</v>
      </c>
      <c r="AG113" s="9"/>
      <c r="AH113" s="9"/>
      <c r="AI113" s="9"/>
      <c r="AJ113" s="9"/>
      <c r="AK113" s="9"/>
      <c r="AL113" s="9"/>
      <c r="AM113" s="9"/>
    </row>
    <row r="114" spans="1:40" x14ac:dyDescent="0.3">
      <c r="A114" t="s">
        <v>176</v>
      </c>
      <c r="B114" s="21" t="s">
        <v>190</v>
      </c>
      <c r="C114" s="9" t="s">
        <v>191</v>
      </c>
      <c r="D114" s="9" t="s">
        <v>179</v>
      </c>
      <c r="E114" t="s">
        <v>207</v>
      </c>
      <c r="F114" s="10">
        <v>7.7</v>
      </c>
      <c r="G114" s="10">
        <v>5.3</v>
      </c>
      <c r="H114" s="10">
        <v>3.4</v>
      </c>
      <c r="I114" s="10">
        <f t="shared" si="9"/>
        <v>138.75399999999999</v>
      </c>
      <c r="J114" s="10">
        <f t="shared" si="10"/>
        <v>83.252399999999994</v>
      </c>
      <c r="K114" s="10">
        <f t="shared" si="11"/>
        <v>97.127799999999979</v>
      </c>
      <c r="N114" s="10">
        <f t="shared" si="13"/>
        <v>2498.4264717894021</v>
      </c>
      <c r="O114">
        <f t="shared" si="14"/>
        <v>346666.66666666669</v>
      </c>
      <c r="P114">
        <v>208000</v>
      </c>
      <c r="Q114">
        <f t="shared" si="8"/>
        <v>242666.66666666663</v>
      </c>
      <c r="S114" s="20"/>
      <c r="Y114">
        <v>105</v>
      </c>
      <c r="AA114">
        <v>6.5</v>
      </c>
      <c r="AF114" s="9" t="s">
        <v>197</v>
      </c>
      <c r="AG114" s="9"/>
      <c r="AH114" s="9"/>
      <c r="AI114" s="9"/>
      <c r="AJ114" s="9"/>
      <c r="AK114" s="9"/>
      <c r="AL114" s="9"/>
      <c r="AM114" s="9"/>
    </row>
    <row r="115" spans="1:40" x14ac:dyDescent="0.3">
      <c r="A115" t="s">
        <v>176</v>
      </c>
      <c r="B115" s="21" t="s">
        <v>190</v>
      </c>
      <c r="C115" s="9" t="s">
        <v>191</v>
      </c>
      <c r="D115" s="9" t="s">
        <v>179</v>
      </c>
      <c r="E115" t="s">
        <v>208</v>
      </c>
      <c r="F115" s="10">
        <v>7.3</v>
      </c>
      <c r="G115" s="10">
        <v>5.6</v>
      </c>
      <c r="H115" s="10">
        <v>3.4</v>
      </c>
      <c r="I115" s="10">
        <f t="shared" si="9"/>
        <v>138.99199999999999</v>
      </c>
      <c r="J115" s="10">
        <f t="shared" si="10"/>
        <v>83.395199999999988</v>
      </c>
      <c r="K115" s="10">
        <f t="shared" si="11"/>
        <v>97.294399999999982</v>
      </c>
      <c r="N115" s="10">
        <f t="shared" si="13"/>
        <v>2494.1483442692147</v>
      </c>
      <c r="O115">
        <f t="shared" si="14"/>
        <v>346666.66666666669</v>
      </c>
      <c r="P115">
        <v>208000</v>
      </c>
      <c r="Q115">
        <f t="shared" si="8"/>
        <v>242666.66666666663</v>
      </c>
      <c r="S115" s="20"/>
      <c r="Y115">
        <v>130</v>
      </c>
      <c r="AA115">
        <v>8.35</v>
      </c>
      <c r="AF115" s="9" t="s">
        <v>197</v>
      </c>
      <c r="AG115" s="9"/>
      <c r="AH115" s="9"/>
      <c r="AI115" s="9"/>
      <c r="AJ115" s="9"/>
      <c r="AK115" s="9"/>
      <c r="AL115" s="9"/>
      <c r="AM115" s="9"/>
    </row>
    <row r="116" spans="1:40" x14ac:dyDescent="0.3">
      <c r="A116" t="s">
        <v>176</v>
      </c>
      <c r="B116" s="21" t="s">
        <v>190</v>
      </c>
      <c r="C116" s="9" t="s">
        <v>191</v>
      </c>
      <c r="D116" s="9" t="s">
        <v>179</v>
      </c>
      <c r="E116" t="s">
        <v>209</v>
      </c>
      <c r="F116" s="10">
        <v>7.4</v>
      </c>
      <c r="G116" s="10">
        <v>4.5</v>
      </c>
      <c r="H116" s="10">
        <v>2.8</v>
      </c>
      <c r="I116" s="10">
        <f t="shared" si="9"/>
        <v>93.240000000000009</v>
      </c>
      <c r="J116" s="10">
        <f t="shared" si="10"/>
        <v>55.943999999999996</v>
      </c>
      <c r="K116" s="10">
        <f t="shared" si="11"/>
        <v>65.267999999999986</v>
      </c>
      <c r="N116" s="10">
        <f t="shared" si="13"/>
        <v>2502.5025025025029</v>
      </c>
      <c r="O116">
        <f t="shared" si="14"/>
        <v>233333.3333333334</v>
      </c>
      <c r="P116">
        <v>140000</v>
      </c>
      <c r="Q116">
        <f t="shared" si="8"/>
        <v>163333.33333333331</v>
      </c>
      <c r="S116" s="20"/>
      <c r="Y116">
        <v>127</v>
      </c>
      <c r="AA116">
        <v>7.55</v>
      </c>
      <c r="AF116" s="9" t="s">
        <v>197</v>
      </c>
      <c r="AG116" s="9"/>
      <c r="AH116" s="9"/>
      <c r="AI116" s="9"/>
      <c r="AJ116" s="9"/>
      <c r="AK116" s="9"/>
      <c r="AL116" s="9"/>
      <c r="AM116" s="9"/>
    </row>
    <row r="117" spans="1:40" x14ac:dyDescent="0.3">
      <c r="A117" t="s">
        <v>176</v>
      </c>
      <c r="B117" s="21" t="s">
        <v>190</v>
      </c>
      <c r="C117" s="9" t="s">
        <v>191</v>
      </c>
      <c r="D117" s="9" t="s">
        <v>179</v>
      </c>
      <c r="E117" t="s">
        <v>210</v>
      </c>
      <c r="F117" s="10">
        <v>5.3</v>
      </c>
      <c r="G117" s="10">
        <v>2.9</v>
      </c>
      <c r="H117" s="10">
        <v>1.8</v>
      </c>
      <c r="I117" s="10">
        <f t="shared" si="9"/>
        <v>27.666</v>
      </c>
      <c r="J117" s="10">
        <f t="shared" si="10"/>
        <v>16.599599999999999</v>
      </c>
      <c r="K117" s="10">
        <f t="shared" si="11"/>
        <v>19.366199999999999</v>
      </c>
      <c r="N117" s="10">
        <f t="shared" si="13"/>
        <v>2469.9390346755345</v>
      </c>
      <c r="O117">
        <f t="shared" si="14"/>
        <v>68333.333333333343</v>
      </c>
      <c r="P117">
        <v>41000</v>
      </c>
      <c r="Q117">
        <f t="shared" si="8"/>
        <v>47833.333333333336</v>
      </c>
      <c r="S117" s="20"/>
      <c r="Y117">
        <v>168</v>
      </c>
      <c r="AA117">
        <v>8.5500000000000007</v>
      </c>
      <c r="AF117" s="9" t="s">
        <v>197</v>
      </c>
      <c r="AG117" s="9"/>
      <c r="AH117" s="9"/>
      <c r="AI117" s="9"/>
      <c r="AJ117" s="9"/>
      <c r="AK117" s="9"/>
      <c r="AL117" s="9"/>
      <c r="AM117" s="9"/>
    </row>
    <row r="118" spans="1:40" x14ac:dyDescent="0.3">
      <c r="A118" t="s">
        <v>176</v>
      </c>
      <c r="B118" s="21" t="s">
        <v>190</v>
      </c>
      <c r="C118" s="9" t="s">
        <v>191</v>
      </c>
      <c r="D118" s="9" t="s">
        <v>179</v>
      </c>
      <c r="E118" t="s">
        <v>211</v>
      </c>
      <c r="F118" s="10">
        <v>6.3</v>
      </c>
      <c r="G118" s="10">
        <v>4.4000000000000004</v>
      </c>
      <c r="H118" s="10">
        <v>2.4</v>
      </c>
      <c r="I118" s="10">
        <f t="shared" si="9"/>
        <v>66.528000000000006</v>
      </c>
      <c r="J118" s="10">
        <f t="shared" si="10"/>
        <v>39.916800000000002</v>
      </c>
      <c r="K118" s="10">
        <f t="shared" si="11"/>
        <v>46.569600000000001</v>
      </c>
      <c r="N118" s="10">
        <f t="shared" si="13"/>
        <v>2505.2108385441716</v>
      </c>
      <c r="O118">
        <f t="shared" si="14"/>
        <v>166666.66666666666</v>
      </c>
      <c r="P118">
        <v>100000</v>
      </c>
      <c r="Q118">
        <f t="shared" si="8"/>
        <v>116666.66666666666</v>
      </c>
      <c r="S118" s="20"/>
      <c r="Y118">
        <v>132</v>
      </c>
      <c r="AA118">
        <v>7.8</v>
      </c>
      <c r="AF118" s="9" t="s">
        <v>193</v>
      </c>
      <c r="AG118" s="9"/>
      <c r="AH118" s="9"/>
      <c r="AI118" s="9"/>
      <c r="AJ118" s="9"/>
      <c r="AK118" s="9"/>
      <c r="AL118" s="9"/>
      <c r="AM118" s="9"/>
    </row>
    <row r="119" spans="1:40" x14ac:dyDescent="0.3">
      <c r="A119" t="s">
        <v>176</v>
      </c>
      <c r="B119" s="21" t="s">
        <v>190</v>
      </c>
      <c r="C119" s="9" t="s">
        <v>191</v>
      </c>
      <c r="D119" s="9" t="s">
        <v>179</v>
      </c>
      <c r="E119" t="s">
        <v>212</v>
      </c>
      <c r="F119" s="10">
        <v>6</v>
      </c>
      <c r="G119" s="10">
        <v>3.9</v>
      </c>
      <c r="H119" s="10">
        <v>3.4</v>
      </c>
      <c r="I119" s="10">
        <f t="shared" si="9"/>
        <v>79.559999999999988</v>
      </c>
      <c r="J119" s="10">
        <f t="shared" si="10"/>
        <v>47.735999999999997</v>
      </c>
      <c r="K119" s="10">
        <f t="shared" si="11"/>
        <v>55.691999999999986</v>
      </c>
      <c r="N119" s="10">
        <f t="shared" si="13"/>
        <v>2492.8774928774928</v>
      </c>
      <c r="O119">
        <f t="shared" si="14"/>
        <v>198333.33333333331</v>
      </c>
      <c r="P119">
        <v>119000</v>
      </c>
      <c r="Q119">
        <f t="shared" si="8"/>
        <v>138833.33333333328</v>
      </c>
      <c r="S119" s="20"/>
      <c r="Y119">
        <v>144</v>
      </c>
      <c r="AA119">
        <v>8</v>
      </c>
      <c r="AF119" s="9" t="s">
        <v>193</v>
      </c>
      <c r="AG119" s="9"/>
      <c r="AH119" s="9"/>
      <c r="AI119" s="9"/>
      <c r="AJ119" s="9"/>
      <c r="AK119" s="9"/>
      <c r="AL119" s="9"/>
      <c r="AM119" s="9"/>
    </row>
    <row r="120" spans="1:40" x14ac:dyDescent="0.3">
      <c r="A120" t="s">
        <v>176</v>
      </c>
      <c r="B120" s="21" t="s">
        <v>190</v>
      </c>
      <c r="C120" s="9" t="s">
        <v>191</v>
      </c>
      <c r="D120" s="9" t="s">
        <v>179</v>
      </c>
      <c r="E120" t="s">
        <v>213</v>
      </c>
      <c r="F120" s="10">
        <v>7.5</v>
      </c>
      <c r="G120" s="10">
        <v>6.5</v>
      </c>
      <c r="H120" s="10">
        <v>4.5</v>
      </c>
      <c r="I120" s="10">
        <f t="shared" si="9"/>
        <v>219.375</v>
      </c>
      <c r="J120" s="10">
        <f t="shared" si="10"/>
        <v>131.625</v>
      </c>
      <c r="K120" s="10">
        <f t="shared" si="11"/>
        <v>153.5625</v>
      </c>
      <c r="N120" s="10">
        <f t="shared" si="13"/>
        <v>2499.5251661918328</v>
      </c>
      <c r="O120">
        <f t="shared" si="14"/>
        <v>548333.33333333337</v>
      </c>
      <c r="P120">
        <v>329000</v>
      </c>
      <c r="Q120">
        <f t="shared" si="8"/>
        <v>383833.33333333331</v>
      </c>
      <c r="S120" s="20"/>
      <c r="V120">
        <v>0</v>
      </c>
      <c r="AA120">
        <v>10.35</v>
      </c>
      <c r="AF120" s="9" t="s">
        <v>214</v>
      </c>
      <c r="AG120" s="9"/>
      <c r="AH120" s="9"/>
      <c r="AI120" s="9"/>
      <c r="AJ120" s="9"/>
      <c r="AK120" s="9"/>
      <c r="AL120" s="9"/>
      <c r="AM120" s="9"/>
    </row>
    <row r="121" spans="1:40" x14ac:dyDescent="0.3">
      <c r="A121" t="s">
        <v>176</v>
      </c>
      <c r="B121" s="21" t="s">
        <v>190</v>
      </c>
      <c r="C121" s="9" t="s">
        <v>191</v>
      </c>
      <c r="D121" s="9" t="s">
        <v>179</v>
      </c>
      <c r="E121" t="s">
        <v>215</v>
      </c>
      <c r="F121" s="10">
        <v>8</v>
      </c>
      <c r="G121" s="10">
        <v>5</v>
      </c>
      <c r="H121" s="10">
        <v>2.7</v>
      </c>
      <c r="I121" s="10">
        <f t="shared" si="9"/>
        <v>108</v>
      </c>
      <c r="J121" s="10">
        <f t="shared" si="10"/>
        <v>64.800000000000011</v>
      </c>
      <c r="K121" s="10">
        <f t="shared" si="11"/>
        <v>75.600000000000009</v>
      </c>
      <c r="N121">
        <f t="shared" si="13"/>
        <v>2499.9999999999995</v>
      </c>
      <c r="O121">
        <f t="shared" si="14"/>
        <v>269999.99999999994</v>
      </c>
      <c r="P121">
        <v>162000</v>
      </c>
      <c r="Q121">
        <f t="shared" si="8"/>
        <v>189000</v>
      </c>
      <c r="S121" s="20"/>
      <c r="V121">
        <v>0</v>
      </c>
      <c r="AA121">
        <v>12.6</v>
      </c>
      <c r="AF121" s="9" t="s">
        <v>214</v>
      </c>
      <c r="AG121" s="9"/>
      <c r="AH121" s="9"/>
      <c r="AI121" s="9"/>
      <c r="AJ121" s="9"/>
      <c r="AK121" s="9"/>
      <c r="AL121" s="9"/>
      <c r="AM121" s="9"/>
    </row>
    <row r="122" spans="1:40" x14ac:dyDescent="0.3">
      <c r="A122" t="s">
        <v>176</v>
      </c>
      <c r="B122" s="23" t="s">
        <v>216</v>
      </c>
      <c r="C122" s="9" t="s">
        <v>217</v>
      </c>
      <c r="D122" s="9" t="s">
        <v>179</v>
      </c>
      <c r="E122" t="s">
        <v>218</v>
      </c>
      <c r="F122" s="10">
        <v>4.4000000000000004</v>
      </c>
      <c r="G122" s="10">
        <v>2.7</v>
      </c>
      <c r="H122" s="10">
        <v>1.75</v>
      </c>
      <c r="I122" s="10">
        <f t="shared" si="9"/>
        <v>20.790000000000006</v>
      </c>
      <c r="J122" s="10">
        <f t="shared" si="10"/>
        <v>12.474000000000002</v>
      </c>
      <c r="K122" s="10">
        <f t="shared" si="11"/>
        <v>14.553000000000001</v>
      </c>
      <c r="M122">
        <v>12.47</v>
      </c>
      <c r="N122" s="10">
        <f>(1990+2400)/2</f>
        <v>2195</v>
      </c>
      <c r="O122">
        <f>N122*I122</f>
        <v>45634.05000000001</v>
      </c>
      <c r="P122">
        <f>J122*N122</f>
        <v>27380.430000000004</v>
      </c>
      <c r="Q122">
        <f>K122*N122</f>
        <v>31943.835000000003</v>
      </c>
      <c r="S122" s="20">
        <f>M122*N122</f>
        <v>27371.65</v>
      </c>
      <c r="T122" t="s">
        <v>219</v>
      </c>
      <c r="AN122" s="9" t="s">
        <v>220</v>
      </c>
    </row>
    <row r="123" spans="1:40" x14ac:dyDescent="0.3">
      <c r="A123" t="s">
        <v>176</v>
      </c>
      <c r="B123" s="23" t="s">
        <v>221</v>
      </c>
      <c r="C123" s="9" t="s">
        <v>217</v>
      </c>
      <c r="D123" s="9" t="s">
        <v>179</v>
      </c>
      <c r="E123" t="s">
        <v>222</v>
      </c>
      <c r="F123" s="10">
        <v>1.34</v>
      </c>
      <c r="G123" s="10">
        <v>1.3</v>
      </c>
      <c r="H123" s="10">
        <v>0.78</v>
      </c>
      <c r="I123" s="10">
        <f t="shared" si="9"/>
        <v>1.3587600000000002</v>
      </c>
      <c r="J123" s="10">
        <f t="shared" si="10"/>
        <v>0.81525600000000009</v>
      </c>
      <c r="K123" s="10">
        <f t="shared" si="11"/>
        <v>0.95113200000000009</v>
      </c>
      <c r="M123">
        <v>0.82</v>
      </c>
      <c r="N123" s="10">
        <f t="shared" ref="N123:N141" si="15">(1990+2400)/2</f>
        <v>2195</v>
      </c>
      <c r="O123">
        <f t="shared" ref="O123:O145" si="16">N123*I123</f>
        <v>2982.4782000000005</v>
      </c>
      <c r="P123">
        <f t="shared" ref="P123:P186" si="17">J123*N123</f>
        <v>1789.4869200000003</v>
      </c>
      <c r="Q123">
        <f t="shared" ref="Q123:Q186" si="18">K123*N123</f>
        <v>2087.7347400000003</v>
      </c>
      <c r="S123" s="20">
        <f t="shared" ref="S123:S142" si="19">M123*N123</f>
        <v>1799.8999999999999</v>
      </c>
      <c r="T123" t="s">
        <v>219</v>
      </c>
      <c r="AN123" s="9" t="s">
        <v>223</v>
      </c>
    </row>
    <row r="124" spans="1:40" ht="43.2" x14ac:dyDescent="0.3">
      <c r="A124" t="s">
        <v>176</v>
      </c>
      <c r="B124" s="23" t="s">
        <v>224</v>
      </c>
      <c r="C124" s="9" t="s">
        <v>217</v>
      </c>
      <c r="D124" s="9" t="s">
        <v>179</v>
      </c>
      <c r="E124" t="s">
        <v>225</v>
      </c>
      <c r="F124" s="10">
        <v>2.8</v>
      </c>
      <c r="G124" s="10">
        <v>2</v>
      </c>
      <c r="H124" s="10">
        <v>1.9</v>
      </c>
      <c r="I124" s="10">
        <f t="shared" si="9"/>
        <v>10.639999999999999</v>
      </c>
      <c r="J124" s="10">
        <f t="shared" si="10"/>
        <v>6.3839999999999995</v>
      </c>
      <c r="K124" s="10">
        <f t="shared" si="11"/>
        <v>7.4479999999999986</v>
      </c>
      <c r="M124">
        <v>6.38</v>
      </c>
      <c r="N124" s="10">
        <f t="shared" si="15"/>
        <v>2195</v>
      </c>
      <c r="O124">
        <f t="shared" si="16"/>
        <v>23354.799999999996</v>
      </c>
      <c r="P124">
        <f t="shared" si="17"/>
        <v>14012.88</v>
      </c>
      <c r="Q124">
        <f t="shared" si="18"/>
        <v>16348.359999999997</v>
      </c>
      <c r="S124" s="20">
        <f t="shared" si="19"/>
        <v>14004.1</v>
      </c>
      <c r="T124" t="s">
        <v>219</v>
      </c>
      <c r="AN124" s="9" t="s">
        <v>226</v>
      </c>
    </row>
    <row r="125" spans="1:40" ht="28.8" x14ac:dyDescent="0.3">
      <c r="A125" t="s">
        <v>176</v>
      </c>
      <c r="B125" s="23" t="s">
        <v>227</v>
      </c>
      <c r="C125" s="9" t="s">
        <v>217</v>
      </c>
      <c r="D125" s="9" t="s">
        <v>179</v>
      </c>
      <c r="E125" t="s">
        <v>228</v>
      </c>
      <c r="F125" s="10">
        <v>4.7</v>
      </c>
      <c r="G125" s="10">
        <v>4.5999999999999996</v>
      </c>
      <c r="H125" s="10">
        <v>2.7</v>
      </c>
      <c r="I125" s="10">
        <f t="shared" si="9"/>
        <v>58.373999999999995</v>
      </c>
      <c r="J125" s="10">
        <f t="shared" si="10"/>
        <v>35.024399999999993</v>
      </c>
      <c r="K125" s="10">
        <f t="shared" si="11"/>
        <v>40.861800000000002</v>
      </c>
      <c r="M125">
        <v>35.020000000000003</v>
      </c>
      <c r="N125" s="10">
        <f t="shared" si="15"/>
        <v>2195</v>
      </c>
      <c r="O125">
        <f t="shared" si="16"/>
        <v>128130.93</v>
      </c>
      <c r="P125">
        <f t="shared" si="17"/>
        <v>76878.55799999999</v>
      </c>
      <c r="Q125">
        <f t="shared" si="18"/>
        <v>89691.650999999998</v>
      </c>
      <c r="S125" s="20">
        <f t="shared" si="19"/>
        <v>76868.900000000009</v>
      </c>
      <c r="T125" t="s">
        <v>219</v>
      </c>
      <c r="AN125" s="9" t="s">
        <v>229</v>
      </c>
    </row>
    <row r="126" spans="1:40" ht="28.8" x14ac:dyDescent="0.3">
      <c r="A126" t="s">
        <v>176</v>
      </c>
      <c r="B126" s="23" t="s">
        <v>230</v>
      </c>
      <c r="C126" s="9" t="s">
        <v>217</v>
      </c>
      <c r="D126" s="9" t="s">
        <v>179</v>
      </c>
      <c r="E126" t="s">
        <v>231</v>
      </c>
      <c r="F126" s="10">
        <v>3.1</v>
      </c>
      <c r="G126" s="10">
        <v>2.8</v>
      </c>
      <c r="H126" s="10">
        <v>1.05</v>
      </c>
      <c r="I126" s="10">
        <f t="shared" si="9"/>
        <v>9.1140000000000008</v>
      </c>
      <c r="J126" s="10">
        <f t="shared" si="10"/>
        <v>5.4683999999999999</v>
      </c>
      <c r="K126" s="10">
        <f t="shared" si="11"/>
        <v>6.3797999999999995</v>
      </c>
      <c r="M126">
        <v>5.47</v>
      </c>
      <c r="N126" s="10">
        <f t="shared" si="15"/>
        <v>2195</v>
      </c>
      <c r="O126">
        <f t="shared" si="16"/>
        <v>20005.230000000003</v>
      </c>
      <c r="P126">
        <f t="shared" si="17"/>
        <v>12003.137999999999</v>
      </c>
      <c r="Q126">
        <f t="shared" si="18"/>
        <v>14003.660999999998</v>
      </c>
      <c r="S126" s="20">
        <f t="shared" si="19"/>
        <v>12006.65</v>
      </c>
      <c r="T126" t="s">
        <v>219</v>
      </c>
      <c r="AN126" s="9" t="s">
        <v>232</v>
      </c>
    </row>
    <row r="127" spans="1:40" ht="28.8" x14ac:dyDescent="0.3">
      <c r="A127" t="s">
        <v>176</v>
      </c>
      <c r="B127" s="23" t="s">
        <v>233</v>
      </c>
      <c r="C127" s="9" t="s">
        <v>217</v>
      </c>
      <c r="D127" s="9" t="s">
        <v>179</v>
      </c>
      <c r="E127" t="s">
        <v>234</v>
      </c>
      <c r="F127" s="10">
        <v>1.8</v>
      </c>
      <c r="G127" s="10">
        <v>1.6</v>
      </c>
      <c r="H127" s="10">
        <v>1.05</v>
      </c>
      <c r="I127" s="10">
        <f t="shared" si="9"/>
        <v>3.0240000000000005</v>
      </c>
      <c r="J127" s="10">
        <f t="shared" si="10"/>
        <v>1.8144000000000002</v>
      </c>
      <c r="K127" s="10">
        <f t="shared" si="11"/>
        <v>2.1168</v>
      </c>
      <c r="M127">
        <v>1.81</v>
      </c>
      <c r="N127" s="10">
        <f t="shared" si="15"/>
        <v>2195</v>
      </c>
      <c r="O127">
        <f t="shared" si="16"/>
        <v>6637.6800000000012</v>
      </c>
      <c r="P127">
        <f t="shared" si="17"/>
        <v>3982.6080000000006</v>
      </c>
      <c r="Q127">
        <f t="shared" si="18"/>
        <v>4646.3760000000002</v>
      </c>
      <c r="S127" s="20">
        <f t="shared" si="19"/>
        <v>3972.9500000000003</v>
      </c>
      <c r="T127" t="s">
        <v>235</v>
      </c>
      <c r="AN127" s="9" t="s">
        <v>236</v>
      </c>
    </row>
    <row r="128" spans="1:40" ht="28.8" x14ac:dyDescent="0.3">
      <c r="A128" t="s">
        <v>176</v>
      </c>
      <c r="B128" s="23" t="s">
        <v>237</v>
      </c>
      <c r="C128" s="9" t="s">
        <v>217</v>
      </c>
      <c r="D128" s="9" t="s">
        <v>179</v>
      </c>
      <c r="E128" t="s">
        <v>238</v>
      </c>
      <c r="F128" s="10">
        <v>1.8</v>
      </c>
      <c r="G128" s="10">
        <v>1.1000000000000001</v>
      </c>
      <c r="H128" s="10">
        <v>0.65</v>
      </c>
      <c r="I128" s="10">
        <f t="shared" si="9"/>
        <v>1.2870000000000001</v>
      </c>
      <c r="J128" s="10">
        <f t="shared" si="10"/>
        <v>0.77220000000000011</v>
      </c>
      <c r="K128" s="10">
        <f t="shared" si="11"/>
        <v>0.90090000000000015</v>
      </c>
      <c r="M128">
        <v>0.77</v>
      </c>
      <c r="N128" s="10">
        <f t="shared" si="15"/>
        <v>2195</v>
      </c>
      <c r="O128">
        <f t="shared" si="16"/>
        <v>2824.9650000000001</v>
      </c>
      <c r="P128">
        <f t="shared" si="17"/>
        <v>1694.9790000000003</v>
      </c>
      <c r="Q128">
        <f t="shared" si="18"/>
        <v>1977.4755000000002</v>
      </c>
      <c r="S128" s="20">
        <f t="shared" si="19"/>
        <v>1690.15</v>
      </c>
      <c r="T128" t="s">
        <v>219</v>
      </c>
      <c r="AN128" s="9" t="s">
        <v>239</v>
      </c>
    </row>
    <row r="129" spans="1:40" ht="28.8" x14ac:dyDescent="0.3">
      <c r="A129" t="s">
        <v>176</v>
      </c>
      <c r="B129" s="23" t="s">
        <v>240</v>
      </c>
      <c r="C129" s="9" t="s">
        <v>217</v>
      </c>
      <c r="D129" s="9" t="s">
        <v>179</v>
      </c>
      <c r="E129" t="s">
        <v>241</v>
      </c>
      <c r="F129" s="10">
        <v>1.3</v>
      </c>
      <c r="G129" s="10">
        <v>1</v>
      </c>
      <c r="H129" s="10">
        <v>0.7</v>
      </c>
      <c r="I129" s="10">
        <f t="shared" si="9"/>
        <v>0.90999999999999992</v>
      </c>
      <c r="J129" s="10">
        <f t="shared" si="10"/>
        <v>0.54599999999999993</v>
      </c>
      <c r="K129" s="10">
        <f t="shared" si="11"/>
        <v>0.6369999999999999</v>
      </c>
      <c r="M129">
        <v>0.55000000000000004</v>
      </c>
      <c r="N129" s="10">
        <f t="shared" si="15"/>
        <v>2195</v>
      </c>
      <c r="O129">
        <f t="shared" si="16"/>
        <v>1997.4499999999998</v>
      </c>
      <c r="P129">
        <f t="shared" si="17"/>
        <v>1198.4699999999998</v>
      </c>
      <c r="Q129">
        <f t="shared" si="18"/>
        <v>1398.2149999999997</v>
      </c>
      <c r="S129" s="20">
        <f t="shared" si="19"/>
        <v>1207.25</v>
      </c>
      <c r="T129" t="s">
        <v>219</v>
      </c>
      <c r="AN129" s="9" t="s">
        <v>242</v>
      </c>
    </row>
    <row r="130" spans="1:40" ht="28.8" x14ac:dyDescent="0.3">
      <c r="A130" t="s">
        <v>176</v>
      </c>
      <c r="B130" s="23" t="s">
        <v>243</v>
      </c>
      <c r="C130" s="9" t="s">
        <v>217</v>
      </c>
      <c r="D130" s="9" t="s">
        <v>179</v>
      </c>
      <c r="E130" t="s">
        <v>244</v>
      </c>
      <c r="F130" s="10">
        <v>2.2000000000000002</v>
      </c>
      <c r="G130" s="10">
        <v>1.6</v>
      </c>
      <c r="H130" s="10">
        <v>0.8</v>
      </c>
      <c r="I130" s="10">
        <f t="shared" si="9"/>
        <v>2.8160000000000007</v>
      </c>
      <c r="J130" s="10">
        <f t="shared" si="10"/>
        <v>1.6896000000000002</v>
      </c>
      <c r="K130" s="10">
        <f t="shared" si="11"/>
        <v>1.9712000000000005</v>
      </c>
      <c r="M130">
        <v>1.41</v>
      </c>
      <c r="N130" s="10">
        <f t="shared" si="15"/>
        <v>2195</v>
      </c>
      <c r="O130">
        <f t="shared" si="16"/>
        <v>6181.1200000000017</v>
      </c>
      <c r="P130">
        <f t="shared" si="17"/>
        <v>3708.6720000000005</v>
      </c>
      <c r="Q130">
        <f t="shared" si="18"/>
        <v>4326.7840000000015</v>
      </c>
      <c r="S130" s="20">
        <f t="shared" si="19"/>
        <v>3094.95</v>
      </c>
      <c r="T130" t="s">
        <v>235</v>
      </c>
      <c r="AN130" s="9" t="s">
        <v>239</v>
      </c>
    </row>
    <row r="131" spans="1:40" ht="28.8" x14ac:dyDescent="0.3">
      <c r="A131" t="s">
        <v>176</v>
      </c>
      <c r="B131" s="23" t="s">
        <v>245</v>
      </c>
      <c r="C131" s="9" t="s">
        <v>217</v>
      </c>
      <c r="D131" s="9" t="s">
        <v>179</v>
      </c>
      <c r="E131" t="s">
        <v>246</v>
      </c>
      <c r="F131" s="10">
        <v>1.7</v>
      </c>
      <c r="G131" s="10">
        <v>1.5</v>
      </c>
      <c r="H131" s="10">
        <v>0.7</v>
      </c>
      <c r="I131" s="10">
        <f t="shared" si="9"/>
        <v>1.7849999999999997</v>
      </c>
      <c r="J131" s="10">
        <f t="shared" si="10"/>
        <v>1.071</v>
      </c>
      <c r="K131" s="10">
        <f t="shared" si="11"/>
        <v>1.2494999999999998</v>
      </c>
      <c r="M131">
        <v>1.07</v>
      </c>
      <c r="N131" s="10">
        <f>(1990+2400)/2</f>
        <v>2195</v>
      </c>
      <c r="O131">
        <f t="shared" si="16"/>
        <v>3918.0749999999994</v>
      </c>
      <c r="P131">
        <f t="shared" si="17"/>
        <v>2350.8449999999998</v>
      </c>
      <c r="Q131">
        <f t="shared" si="18"/>
        <v>2742.6524999999997</v>
      </c>
      <c r="S131" s="20">
        <f t="shared" si="19"/>
        <v>2348.65</v>
      </c>
      <c r="T131" t="s">
        <v>219</v>
      </c>
      <c r="AN131" s="9" t="s">
        <v>239</v>
      </c>
    </row>
    <row r="132" spans="1:40" ht="28.8" x14ac:dyDescent="0.3">
      <c r="A132" t="s">
        <v>176</v>
      </c>
      <c r="B132" s="23" t="s">
        <v>247</v>
      </c>
      <c r="C132" s="9" t="s">
        <v>217</v>
      </c>
      <c r="D132" s="9" t="s">
        <v>179</v>
      </c>
      <c r="E132" t="s">
        <v>248</v>
      </c>
      <c r="F132" s="10">
        <v>2.6</v>
      </c>
      <c r="G132" s="10">
        <v>1.95</v>
      </c>
      <c r="H132" s="10">
        <v>1.2</v>
      </c>
      <c r="I132" s="10">
        <f t="shared" ref="I132:I195" si="20">F132*G132*H132</f>
        <v>6.0840000000000005</v>
      </c>
      <c r="J132" s="10">
        <f t="shared" ref="J132:J195" si="21">0.6*F132*G132*H132</f>
        <v>3.6503999999999994</v>
      </c>
      <c r="K132" s="10">
        <f t="shared" ref="K132:K195" si="22">0.7*F132*G132*H132</f>
        <v>4.258799999999999</v>
      </c>
      <c r="M132">
        <v>3.19</v>
      </c>
      <c r="N132" s="10">
        <f t="shared" si="15"/>
        <v>2195</v>
      </c>
      <c r="O132">
        <f t="shared" si="16"/>
        <v>13354.380000000001</v>
      </c>
      <c r="P132">
        <f t="shared" si="17"/>
        <v>8012.6279999999988</v>
      </c>
      <c r="Q132">
        <f t="shared" si="18"/>
        <v>9348.0659999999971</v>
      </c>
      <c r="S132" s="20">
        <f t="shared" si="19"/>
        <v>7002.05</v>
      </c>
      <c r="T132" t="s">
        <v>249</v>
      </c>
      <c r="AN132" s="9" t="s">
        <v>250</v>
      </c>
    </row>
    <row r="133" spans="1:40" ht="43.2" x14ac:dyDescent="0.3">
      <c r="A133" t="s">
        <v>176</v>
      </c>
      <c r="B133" s="23" t="s">
        <v>251</v>
      </c>
      <c r="C133" s="9" t="s">
        <v>217</v>
      </c>
      <c r="D133" s="9" t="s">
        <v>179</v>
      </c>
      <c r="E133" t="s">
        <v>252</v>
      </c>
      <c r="F133" s="10">
        <v>1.9</v>
      </c>
      <c r="G133" s="10">
        <v>1.3</v>
      </c>
      <c r="H133" s="10">
        <v>1.2</v>
      </c>
      <c r="I133" s="10">
        <f t="shared" si="20"/>
        <v>2.9639999999999995</v>
      </c>
      <c r="J133" s="10">
        <f t="shared" si="21"/>
        <v>1.7784</v>
      </c>
      <c r="K133" s="10">
        <f t="shared" si="22"/>
        <v>2.0747999999999998</v>
      </c>
      <c r="M133">
        <v>1.78</v>
      </c>
      <c r="N133" s="10">
        <f t="shared" si="15"/>
        <v>2195</v>
      </c>
      <c r="O133">
        <f t="shared" si="16"/>
        <v>6505.9799999999987</v>
      </c>
      <c r="P133">
        <f t="shared" si="17"/>
        <v>3903.5879999999997</v>
      </c>
      <c r="Q133">
        <f t="shared" si="18"/>
        <v>4554.1859999999997</v>
      </c>
      <c r="S133" s="20">
        <f t="shared" si="19"/>
        <v>3907.1</v>
      </c>
      <c r="T133" t="s">
        <v>219</v>
      </c>
      <c r="AN133" s="9" t="s">
        <v>253</v>
      </c>
    </row>
    <row r="134" spans="1:40" ht="28.8" x14ac:dyDescent="0.3">
      <c r="A134" t="s">
        <v>176</v>
      </c>
      <c r="B134" s="23" t="s">
        <v>254</v>
      </c>
      <c r="C134" s="9" t="s">
        <v>217</v>
      </c>
      <c r="D134" s="9" t="s">
        <v>179</v>
      </c>
      <c r="E134" t="s">
        <v>255</v>
      </c>
      <c r="F134" s="10">
        <v>1.9</v>
      </c>
      <c r="G134" s="10">
        <v>1.5</v>
      </c>
      <c r="H134" s="10">
        <v>0.85</v>
      </c>
      <c r="I134" s="10">
        <f t="shared" si="20"/>
        <v>2.4224999999999994</v>
      </c>
      <c r="J134" s="10">
        <f t="shared" si="21"/>
        <v>1.4535</v>
      </c>
      <c r="K134" s="10">
        <f t="shared" si="22"/>
        <v>1.6957499999999996</v>
      </c>
      <c r="M134">
        <v>1.45</v>
      </c>
      <c r="N134" s="10">
        <f>(1990+2400)/2</f>
        <v>2195</v>
      </c>
      <c r="O134">
        <f t="shared" si="16"/>
        <v>5317.3874999999989</v>
      </c>
      <c r="P134">
        <f t="shared" si="17"/>
        <v>3190.4324999999999</v>
      </c>
      <c r="Q134">
        <f t="shared" si="18"/>
        <v>3722.1712499999994</v>
      </c>
      <c r="S134" s="20">
        <f t="shared" si="19"/>
        <v>3182.75</v>
      </c>
      <c r="T134" t="s">
        <v>219</v>
      </c>
      <c r="AN134" s="9" t="s">
        <v>256</v>
      </c>
    </row>
    <row r="135" spans="1:40" ht="28.8" x14ac:dyDescent="0.3">
      <c r="A135" t="s">
        <v>176</v>
      </c>
      <c r="B135" s="23" t="s">
        <v>257</v>
      </c>
      <c r="C135" s="9" t="s">
        <v>217</v>
      </c>
      <c r="D135" s="9" t="s">
        <v>179</v>
      </c>
      <c r="E135" t="s">
        <v>258</v>
      </c>
      <c r="F135" s="10">
        <v>2.9</v>
      </c>
      <c r="G135" s="10">
        <v>2.1</v>
      </c>
      <c r="H135" s="10">
        <v>1</v>
      </c>
      <c r="I135" s="10">
        <f t="shared" si="20"/>
        <v>6.09</v>
      </c>
      <c r="J135" s="10">
        <f t="shared" si="21"/>
        <v>3.6539999999999999</v>
      </c>
      <c r="K135" s="10">
        <f t="shared" si="22"/>
        <v>4.2629999999999999</v>
      </c>
      <c r="M135">
        <v>3.65</v>
      </c>
      <c r="N135" s="10">
        <f t="shared" si="15"/>
        <v>2195</v>
      </c>
      <c r="O135">
        <f t="shared" si="16"/>
        <v>13367.55</v>
      </c>
      <c r="P135">
        <f t="shared" si="17"/>
        <v>8020.53</v>
      </c>
      <c r="Q135">
        <f>K135*N135</f>
        <v>9357.2849999999999</v>
      </c>
      <c r="S135" s="20">
        <f>M135*N135</f>
        <v>8011.75</v>
      </c>
      <c r="T135" t="s">
        <v>219</v>
      </c>
      <c r="AN135" s="9" t="s">
        <v>259</v>
      </c>
    </row>
    <row r="136" spans="1:40" ht="28.8" x14ac:dyDescent="0.3">
      <c r="A136" t="s">
        <v>176</v>
      </c>
      <c r="B136" s="23" t="s">
        <v>260</v>
      </c>
      <c r="C136" s="9" t="s">
        <v>217</v>
      </c>
      <c r="D136" s="9" t="s">
        <v>179</v>
      </c>
      <c r="E136" t="s">
        <v>261</v>
      </c>
      <c r="F136" s="10">
        <v>2</v>
      </c>
      <c r="G136" s="10">
        <v>1.8</v>
      </c>
      <c r="H136" s="10">
        <v>0.7</v>
      </c>
      <c r="I136" s="10">
        <f t="shared" si="20"/>
        <v>2.52</v>
      </c>
      <c r="J136" s="10">
        <f t="shared" si="21"/>
        <v>1.512</v>
      </c>
      <c r="K136" s="10">
        <f t="shared" si="22"/>
        <v>1.7639999999999998</v>
      </c>
      <c r="M136">
        <v>1.51</v>
      </c>
      <c r="N136" s="10">
        <f t="shared" si="15"/>
        <v>2195</v>
      </c>
      <c r="O136">
        <f t="shared" si="16"/>
        <v>5531.4</v>
      </c>
      <c r="P136">
        <f t="shared" si="17"/>
        <v>3318.84</v>
      </c>
      <c r="Q136">
        <f t="shared" si="18"/>
        <v>3871.9799999999996</v>
      </c>
      <c r="S136" s="20">
        <f t="shared" si="19"/>
        <v>3314.45</v>
      </c>
      <c r="T136" t="s">
        <v>219</v>
      </c>
      <c r="AN136" s="9" t="s">
        <v>256</v>
      </c>
    </row>
    <row r="137" spans="1:40" ht="28.8" x14ac:dyDescent="0.3">
      <c r="A137" t="s">
        <v>176</v>
      </c>
      <c r="B137" s="23" t="s">
        <v>262</v>
      </c>
      <c r="C137" s="9" t="s">
        <v>217</v>
      </c>
      <c r="D137" s="9" t="s">
        <v>179</v>
      </c>
      <c r="E137" t="s">
        <v>263</v>
      </c>
      <c r="F137" s="10">
        <v>2.2999999999999998</v>
      </c>
      <c r="G137" s="10">
        <v>1.5</v>
      </c>
      <c r="H137" s="10">
        <v>1.1000000000000001</v>
      </c>
      <c r="I137" s="10">
        <f t="shared" si="20"/>
        <v>3.7949999999999999</v>
      </c>
      <c r="J137" s="10">
        <f t="shared" si="21"/>
        <v>2.2770000000000001</v>
      </c>
      <c r="K137" s="10">
        <f t="shared" si="22"/>
        <v>2.6565000000000003</v>
      </c>
      <c r="M137">
        <v>2.2799999999999998</v>
      </c>
      <c r="N137" s="10">
        <f t="shared" si="15"/>
        <v>2195</v>
      </c>
      <c r="O137">
        <f t="shared" si="16"/>
        <v>8330.0249999999996</v>
      </c>
      <c r="P137">
        <f t="shared" si="17"/>
        <v>4998.0150000000003</v>
      </c>
      <c r="Q137">
        <f t="shared" si="18"/>
        <v>5831.0175000000008</v>
      </c>
      <c r="S137" s="20">
        <f t="shared" si="19"/>
        <v>5004.5999999999995</v>
      </c>
      <c r="T137" t="s">
        <v>219</v>
      </c>
      <c r="AN137" s="9" t="s">
        <v>239</v>
      </c>
    </row>
    <row r="138" spans="1:40" ht="28.8" x14ac:dyDescent="0.3">
      <c r="A138" t="s">
        <v>176</v>
      </c>
      <c r="B138" s="23" t="s">
        <v>264</v>
      </c>
      <c r="C138" s="9" t="s">
        <v>217</v>
      </c>
      <c r="D138" s="9" t="s">
        <v>179</v>
      </c>
      <c r="E138" t="s">
        <v>265</v>
      </c>
      <c r="F138" s="10">
        <v>3.5</v>
      </c>
      <c r="G138" s="10">
        <v>2.6</v>
      </c>
      <c r="H138" s="10">
        <v>0.95</v>
      </c>
      <c r="I138" s="10">
        <f t="shared" si="20"/>
        <v>8.6449999999999996</v>
      </c>
      <c r="J138" s="10">
        <f t="shared" si="21"/>
        <v>5.1870000000000003</v>
      </c>
      <c r="K138" s="10">
        <f t="shared" si="22"/>
        <v>6.051499999999999</v>
      </c>
      <c r="M138">
        <v>4.53</v>
      </c>
      <c r="N138" s="10">
        <f t="shared" si="15"/>
        <v>2195</v>
      </c>
      <c r="O138">
        <f t="shared" si="16"/>
        <v>18975.774999999998</v>
      </c>
      <c r="P138">
        <f t="shared" si="17"/>
        <v>11385.465</v>
      </c>
      <c r="Q138">
        <f t="shared" si="18"/>
        <v>13283.042499999998</v>
      </c>
      <c r="S138" s="20">
        <f t="shared" si="19"/>
        <v>9943.35</v>
      </c>
      <c r="T138" t="s">
        <v>249</v>
      </c>
      <c r="AN138" s="9" t="s">
        <v>266</v>
      </c>
    </row>
    <row r="139" spans="1:40" ht="57.6" x14ac:dyDescent="0.3">
      <c r="A139" t="s">
        <v>176</v>
      </c>
      <c r="B139" s="23" t="s">
        <v>267</v>
      </c>
      <c r="C139" s="9" t="s">
        <v>217</v>
      </c>
      <c r="D139" s="9" t="s">
        <v>179</v>
      </c>
      <c r="E139" t="s">
        <v>268</v>
      </c>
      <c r="F139" s="10">
        <v>2.1</v>
      </c>
      <c r="G139" s="10">
        <v>2</v>
      </c>
      <c r="H139" s="10">
        <v>1.1499999999999999</v>
      </c>
      <c r="I139" s="10">
        <f t="shared" si="20"/>
        <v>4.83</v>
      </c>
      <c r="J139" s="10">
        <f t="shared" si="21"/>
        <v>2.8979999999999997</v>
      </c>
      <c r="K139" s="10">
        <f t="shared" si="22"/>
        <v>3.3809999999999998</v>
      </c>
      <c r="M139">
        <v>2.5299999999999998</v>
      </c>
      <c r="N139" s="10">
        <f t="shared" si="15"/>
        <v>2195</v>
      </c>
      <c r="O139">
        <f t="shared" si="16"/>
        <v>10601.85</v>
      </c>
      <c r="P139">
        <f t="shared" si="17"/>
        <v>6361.11</v>
      </c>
      <c r="Q139">
        <f t="shared" si="18"/>
        <v>7421.2949999999992</v>
      </c>
      <c r="S139" s="20">
        <f t="shared" si="19"/>
        <v>5553.3499999999995</v>
      </c>
      <c r="T139" t="s">
        <v>249</v>
      </c>
      <c r="AN139" s="9" t="s">
        <v>269</v>
      </c>
    </row>
    <row r="140" spans="1:40" ht="43.2" x14ac:dyDescent="0.3">
      <c r="A140" t="s">
        <v>176</v>
      </c>
      <c r="B140" s="23" t="s">
        <v>270</v>
      </c>
      <c r="C140" s="9" t="s">
        <v>217</v>
      </c>
      <c r="D140" s="9" t="s">
        <v>179</v>
      </c>
      <c r="E140" t="s">
        <v>271</v>
      </c>
      <c r="F140" s="10">
        <v>2</v>
      </c>
      <c r="G140" s="10">
        <v>1.6</v>
      </c>
      <c r="H140" s="10">
        <v>1.1000000000000001</v>
      </c>
      <c r="I140" s="10">
        <f t="shared" si="20"/>
        <v>3.5200000000000005</v>
      </c>
      <c r="J140" s="10">
        <f t="shared" si="21"/>
        <v>2.1120000000000001</v>
      </c>
      <c r="K140" s="10">
        <f t="shared" si="22"/>
        <v>2.464</v>
      </c>
      <c r="M140">
        <v>2.11</v>
      </c>
      <c r="N140" s="10">
        <f t="shared" si="15"/>
        <v>2195</v>
      </c>
      <c r="O140">
        <f t="shared" si="16"/>
        <v>7726.4000000000015</v>
      </c>
      <c r="P140">
        <f t="shared" si="17"/>
        <v>4635.84</v>
      </c>
      <c r="Q140">
        <f>K140*N140</f>
        <v>5408.48</v>
      </c>
      <c r="S140" s="20">
        <f t="shared" si="19"/>
        <v>4631.45</v>
      </c>
      <c r="T140" t="s">
        <v>219</v>
      </c>
      <c r="AN140" s="9" t="s">
        <v>272</v>
      </c>
    </row>
    <row r="141" spans="1:40" ht="43.2" x14ac:dyDescent="0.3">
      <c r="A141" t="s">
        <v>176</v>
      </c>
      <c r="B141" s="23" t="s">
        <v>273</v>
      </c>
      <c r="C141" s="9" t="s">
        <v>217</v>
      </c>
      <c r="D141" s="9" t="s">
        <v>179</v>
      </c>
      <c r="E141" t="s">
        <v>274</v>
      </c>
      <c r="F141" s="10">
        <v>3.2</v>
      </c>
      <c r="G141" s="10">
        <v>2.9</v>
      </c>
      <c r="H141" s="10">
        <v>2.2000000000000002</v>
      </c>
      <c r="I141" s="10">
        <f t="shared" si="20"/>
        <v>20.416</v>
      </c>
      <c r="J141" s="10">
        <f t="shared" si="21"/>
        <v>12.249600000000001</v>
      </c>
      <c r="K141" s="10">
        <f t="shared" si="22"/>
        <v>14.2912</v>
      </c>
      <c r="M141">
        <v>12.25</v>
      </c>
      <c r="N141" s="10">
        <f t="shared" si="15"/>
        <v>2195</v>
      </c>
      <c r="O141">
        <f t="shared" si="16"/>
        <v>44813.120000000003</v>
      </c>
      <c r="P141">
        <f t="shared" si="17"/>
        <v>26887.872000000003</v>
      </c>
      <c r="Q141">
        <f t="shared" si="18"/>
        <v>31369.184000000001</v>
      </c>
      <c r="S141" s="20">
        <f t="shared" si="19"/>
        <v>26888.75</v>
      </c>
      <c r="T141" t="s">
        <v>219</v>
      </c>
      <c r="AN141" s="9" t="s">
        <v>275</v>
      </c>
    </row>
    <row r="142" spans="1:40" ht="43.2" x14ac:dyDescent="0.3">
      <c r="A142" t="s">
        <v>176</v>
      </c>
      <c r="B142" s="23" t="s">
        <v>276</v>
      </c>
      <c r="C142" s="9" t="s">
        <v>217</v>
      </c>
      <c r="D142" s="9" t="s">
        <v>179</v>
      </c>
      <c r="E142" t="s">
        <v>277</v>
      </c>
      <c r="F142" s="10">
        <v>2.2000000000000002</v>
      </c>
      <c r="G142" s="10">
        <v>1.65</v>
      </c>
      <c r="H142" s="10">
        <v>1.05</v>
      </c>
      <c r="I142" s="10">
        <f t="shared" si="20"/>
        <v>3.8115000000000001</v>
      </c>
      <c r="J142" s="10">
        <f t="shared" si="21"/>
        <v>2.2869000000000002</v>
      </c>
      <c r="K142" s="10">
        <f t="shared" si="22"/>
        <v>2.66805</v>
      </c>
      <c r="M142">
        <v>2.29</v>
      </c>
      <c r="N142" s="10">
        <f>(1990+2400)/2</f>
        <v>2195</v>
      </c>
      <c r="O142">
        <f t="shared" si="16"/>
        <v>8366.2425000000003</v>
      </c>
      <c r="P142">
        <f t="shared" si="17"/>
        <v>5019.7455</v>
      </c>
      <c r="Q142">
        <f t="shared" si="18"/>
        <v>5856.3697499999998</v>
      </c>
      <c r="S142" s="20">
        <f t="shared" si="19"/>
        <v>5026.55</v>
      </c>
      <c r="T142" t="s">
        <v>219</v>
      </c>
      <c r="AN142" s="9" t="s">
        <v>278</v>
      </c>
    </row>
    <row r="143" spans="1:40" x14ac:dyDescent="0.3">
      <c r="A143" t="s">
        <v>146</v>
      </c>
      <c r="B143" s="21" t="s">
        <v>279</v>
      </c>
      <c r="C143" s="9" t="s">
        <v>280</v>
      </c>
      <c r="D143" s="9" t="s">
        <v>281</v>
      </c>
      <c r="E143" t="s">
        <v>5</v>
      </c>
      <c r="F143" s="10">
        <v>3.6</v>
      </c>
      <c r="G143" s="10">
        <v>2.6</v>
      </c>
      <c r="H143" s="10">
        <v>0.38</v>
      </c>
      <c r="I143" s="10">
        <f t="shared" si="20"/>
        <v>3.5568000000000004</v>
      </c>
      <c r="J143" s="10">
        <f t="shared" si="21"/>
        <v>2.1340800000000004</v>
      </c>
      <c r="K143" s="10">
        <f t="shared" si="22"/>
        <v>2.4897600000000004</v>
      </c>
      <c r="L143">
        <v>6.9</v>
      </c>
      <c r="N143">
        <v>2300</v>
      </c>
      <c r="O143">
        <f t="shared" si="16"/>
        <v>8180.6400000000012</v>
      </c>
      <c r="P143">
        <f t="shared" si="17"/>
        <v>4908.3840000000009</v>
      </c>
      <c r="Q143">
        <f t="shared" si="18"/>
        <v>5726.4480000000012</v>
      </c>
      <c r="R143">
        <v>15870</v>
      </c>
    </row>
    <row r="144" spans="1:40" x14ac:dyDescent="0.3">
      <c r="A144" t="s">
        <v>146</v>
      </c>
      <c r="B144" s="21" t="s">
        <v>279</v>
      </c>
      <c r="C144" s="9" t="s">
        <v>280</v>
      </c>
      <c r="D144" s="9" t="s">
        <v>281</v>
      </c>
      <c r="E144" t="s">
        <v>6</v>
      </c>
      <c r="F144" s="10">
        <v>2.6</v>
      </c>
      <c r="G144" s="10">
        <v>2.1</v>
      </c>
      <c r="H144" s="10">
        <v>1.1000000000000001</v>
      </c>
      <c r="I144" s="10">
        <f t="shared" si="20"/>
        <v>6.0060000000000011</v>
      </c>
      <c r="J144" s="10">
        <f t="shared" si="21"/>
        <v>3.6036000000000006</v>
      </c>
      <c r="K144" s="10">
        <f t="shared" si="22"/>
        <v>4.2042000000000002</v>
      </c>
      <c r="L144">
        <v>3.85</v>
      </c>
      <c r="N144">
        <v>2300</v>
      </c>
      <c r="O144">
        <f t="shared" si="16"/>
        <v>13813.800000000003</v>
      </c>
      <c r="P144">
        <f t="shared" si="17"/>
        <v>8288.2800000000007</v>
      </c>
      <c r="Q144">
        <f t="shared" si="18"/>
        <v>9669.66</v>
      </c>
      <c r="R144">
        <v>8860</v>
      </c>
    </row>
    <row r="145" spans="1:40" x14ac:dyDescent="0.3">
      <c r="A145" t="s">
        <v>146</v>
      </c>
      <c r="B145" s="21" t="s">
        <v>279</v>
      </c>
      <c r="C145" s="9" t="s">
        <v>280</v>
      </c>
      <c r="D145" s="9" t="s">
        <v>281</v>
      </c>
      <c r="E145" t="s">
        <v>7</v>
      </c>
      <c r="F145" s="10">
        <v>6.2</v>
      </c>
      <c r="G145" s="10">
        <v>2.6</v>
      </c>
      <c r="H145" s="10">
        <v>0.38</v>
      </c>
      <c r="I145" s="10">
        <f t="shared" si="20"/>
        <v>6.1256000000000004</v>
      </c>
      <c r="J145" s="10">
        <f t="shared" si="21"/>
        <v>3.6753599999999995</v>
      </c>
      <c r="K145" s="10">
        <f t="shared" si="22"/>
        <v>4.2879200000000006</v>
      </c>
      <c r="L145">
        <v>10.75</v>
      </c>
      <c r="N145">
        <v>2300</v>
      </c>
      <c r="O145">
        <f t="shared" si="16"/>
        <v>14088.880000000001</v>
      </c>
      <c r="P145">
        <f t="shared" si="17"/>
        <v>8453.3279999999995</v>
      </c>
      <c r="Q145">
        <f t="shared" si="18"/>
        <v>9862.2160000000022</v>
      </c>
      <c r="R145">
        <v>24730</v>
      </c>
    </row>
    <row r="146" spans="1:40" ht="28.8" x14ac:dyDescent="0.3">
      <c r="A146" t="s">
        <v>146</v>
      </c>
      <c r="B146" s="21" t="s">
        <v>282</v>
      </c>
      <c r="C146" s="9" t="s">
        <v>283</v>
      </c>
      <c r="D146" s="9" t="s">
        <v>284</v>
      </c>
      <c r="E146">
        <v>1</v>
      </c>
      <c r="F146" s="10">
        <v>1.9</v>
      </c>
      <c r="G146" s="10">
        <v>1.65</v>
      </c>
      <c r="H146" s="10">
        <v>0.3</v>
      </c>
      <c r="I146" s="10">
        <f t="shared" si="20"/>
        <v>0.94049999999999989</v>
      </c>
      <c r="J146" s="10">
        <f t="shared" si="21"/>
        <v>0.56429999999999991</v>
      </c>
      <c r="K146" s="10">
        <f t="shared" si="22"/>
        <v>0.65834999999999988</v>
      </c>
      <c r="N146">
        <v>2370</v>
      </c>
      <c r="O146">
        <v>2220</v>
      </c>
      <c r="P146">
        <f t="shared" si="17"/>
        <v>1337.3909999999998</v>
      </c>
      <c r="Q146">
        <f t="shared" si="18"/>
        <v>1560.2894999999996</v>
      </c>
      <c r="U146" t="s">
        <v>285</v>
      </c>
      <c r="AB146" t="s">
        <v>286</v>
      </c>
      <c r="AD146" t="s">
        <v>287</v>
      </c>
      <c r="AN146" s="9" t="s">
        <v>288</v>
      </c>
    </row>
    <row r="147" spans="1:40" x14ac:dyDescent="0.3">
      <c r="A147" t="s">
        <v>146</v>
      </c>
      <c r="B147" s="21" t="s">
        <v>282</v>
      </c>
      <c r="C147" s="9" t="s">
        <v>283</v>
      </c>
      <c r="D147" s="9" t="s">
        <v>284</v>
      </c>
      <c r="E147">
        <f>E146+1</f>
        <v>2</v>
      </c>
      <c r="F147" s="10">
        <v>1.9</v>
      </c>
      <c r="G147" s="10">
        <v>1.4</v>
      </c>
      <c r="H147" s="10">
        <v>0.85</v>
      </c>
      <c r="I147" s="10">
        <f t="shared" si="20"/>
        <v>2.2609999999999997</v>
      </c>
      <c r="J147" s="10">
        <f t="shared" si="21"/>
        <v>1.3565999999999998</v>
      </c>
      <c r="K147" s="10">
        <f t="shared" si="22"/>
        <v>1.5826999999999998</v>
      </c>
      <c r="N147">
        <v>2230</v>
      </c>
      <c r="O147">
        <v>5040</v>
      </c>
      <c r="P147">
        <f t="shared" si="17"/>
        <v>3025.2179999999994</v>
      </c>
      <c r="Q147">
        <f t="shared" si="18"/>
        <v>3529.4209999999994</v>
      </c>
      <c r="U147" t="s">
        <v>76</v>
      </c>
      <c r="AB147" t="s">
        <v>289</v>
      </c>
      <c r="AD147" t="s">
        <v>290</v>
      </c>
    </row>
    <row r="148" spans="1:40" ht="28.8" x14ac:dyDescent="0.3">
      <c r="A148" t="s">
        <v>146</v>
      </c>
      <c r="B148" s="21" t="s">
        <v>282</v>
      </c>
      <c r="C148" s="9" t="s">
        <v>283</v>
      </c>
      <c r="D148" s="9" t="s">
        <v>284</v>
      </c>
      <c r="E148">
        <f t="shared" ref="E148:E211" si="23">E147+1</f>
        <v>3</v>
      </c>
      <c r="F148" s="10">
        <v>2</v>
      </c>
      <c r="G148" s="10">
        <v>1.5</v>
      </c>
      <c r="H148" s="10">
        <v>0.2</v>
      </c>
      <c r="I148" s="10">
        <f t="shared" si="20"/>
        <v>0.60000000000000009</v>
      </c>
      <c r="J148" s="10">
        <f t="shared" si="21"/>
        <v>0.36</v>
      </c>
      <c r="K148" s="10">
        <f t="shared" si="22"/>
        <v>0.41999999999999993</v>
      </c>
      <c r="N148">
        <v>2370</v>
      </c>
      <c r="O148">
        <v>1420</v>
      </c>
      <c r="P148">
        <f t="shared" si="17"/>
        <v>853.19999999999993</v>
      </c>
      <c r="Q148">
        <f t="shared" si="18"/>
        <v>995.39999999999986</v>
      </c>
      <c r="U148" t="s">
        <v>285</v>
      </c>
      <c r="AB148" t="s">
        <v>291</v>
      </c>
      <c r="AD148" t="s">
        <v>292</v>
      </c>
      <c r="AN148" s="9" t="s">
        <v>293</v>
      </c>
    </row>
    <row r="149" spans="1:40" x14ac:dyDescent="0.3">
      <c r="A149" t="s">
        <v>146</v>
      </c>
      <c r="B149" s="21" t="s">
        <v>282</v>
      </c>
      <c r="C149" s="9" t="s">
        <v>283</v>
      </c>
      <c r="D149" s="9" t="s">
        <v>284</v>
      </c>
      <c r="E149">
        <f t="shared" si="23"/>
        <v>4</v>
      </c>
      <c r="F149" s="10">
        <v>2.1</v>
      </c>
      <c r="G149" s="10">
        <v>2.1</v>
      </c>
      <c r="H149" s="10">
        <v>0.4</v>
      </c>
      <c r="I149" s="10">
        <f t="shared" si="20"/>
        <v>1.7640000000000002</v>
      </c>
      <c r="J149" s="10">
        <f t="shared" si="21"/>
        <v>1.0584000000000002</v>
      </c>
      <c r="K149" s="10">
        <f t="shared" si="22"/>
        <v>1.2348000000000001</v>
      </c>
      <c r="N149">
        <v>2100</v>
      </c>
      <c r="O149">
        <v>3700</v>
      </c>
      <c r="P149">
        <f t="shared" si="17"/>
        <v>2222.6400000000003</v>
      </c>
      <c r="Q149">
        <f t="shared" si="18"/>
        <v>2593.0800000000004</v>
      </c>
      <c r="U149" t="s">
        <v>285</v>
      </c>
      <c r="AB149" t="s">
        <v>294</v>
      </c>
      <c r="AD149" t="s">
        <v>290</v>
      </c>
    </row>
    <row r="150" spans="1:40" ht="28.8" x14ac:dyDescent="0.3">
      <c r="A150" t="s">
        <v>146</v>
      </c>
      <c r="B150" s="21" t="s">
        <v>282</v>
      </c>
      <c r="C150" s="9" t="s">
        <v>283</v>
      </c>
      <c r="D150" s="9" t="s">
        <v>284</v>
      </c>
      <c r="E150">
        <f t="shared" si="23"/>
        <v>5</v>
      </c>
      <c r="F150" s="10">
        <v>3</v>
      </c>
      <c r="G150" s="10">
        <v>2</v>
      </c>
      <c r="H150" s="10">
        <v>0.4</v>
      </c>
      <c r="I150" s="10">
        <f t="shared" si="20"/>
        <v>2.4000000000000004</v>
      </c>
      <c r="J150" s="10">
        <f t="shared" si="21"/>
        <v>1.44</v>
      </c>
      <c r="K150" s="10">
        <f t="shared" si="22"/>
        <v>1.6799999999999997</v>
      </c>
      <c r="N150">
        <v>2100</v>
      </c>
      <c r="O150">
        <v>5040</v>
      </c>
      <c r="P150">
        <f t="shared" si="17"/>
        <v>3024</v>
      </c>
      <c r="Q150">
        <f t="shared" si="18"/>
        <v>3527.9999999999995</v>
      </c>
      <c r="U150" t="s">
        <v>285</v>
      </c>
      <c r="AB150" t="s">
        <v>295</v>
      </c>
      <c r="AD150" t="s">
        <v>290</v>
      </c>
      <c r="AN150" s="9" t="s">
        <v>296</v>
      </c>
    </row>
    <row r="151" spans="1:40" x14ac:dyDescent="0.3">
      <c r="A151" t="s">
        <v>146</v>
      </c>
      <c r="B151" s="21" t="s">
        <v>282</v>
      </c>
      <c r="C151" s="9" t="s">
        <v>283</v>
      </c>
      <c r="D151" s="9" t="s">
        <v>284</v>
      </c>
      <c r="E151">
        <f t="shared" si="23"/>
        <v>6</v>
      </c>
      <c r="F151" s="10">
        <v>2.2000000000000002</v>
      </c>
      <c r="G151" s="10">
        <v>1.8</v>
      </c>
      <c r="H151" s="10">
        <v>0.3</v>
      </c>
      <c r="I151" s="10">
        <f t="shared" si="20"/>
        <v>1.1880000000000002</v>
      </c>
      <c r="J151" s="10">
        <f t="shared" si="21"/>
        <v>0.7128000000000001</v>
      </c>
      <c r="K151" s="10">
        <f t="shared" si="22"/>
        <v>0.83160000000000001</v>
      </c>
      <c r="N151">
        <v>2100</v>
      </c>
      <c r="O151">
        <v>2490</v>
      </c>
      <c r="P151">
        <f t="shared" si="17"/>
        <v>1496.88</v>
      </c>
      <c r="Q151">
        <f t="shared" si="18"/>
        <v>1746.36</v>
      </c>
      <c r="U151" t="s">
        <v>285</v>
      </c>
      <c r="AB151" t="s">
        <v>297</v>
      </c>
      <c r="AD151" t="s">
        <v>290</v>
      </c>
    </row>
    <row r="152" spans="1:40" ht="28.8" x14ac:dyDescent="0.3">
      <c r="A152" t="s">
        <v>146</v>
      </c>
      <c r="B152" s="21" t="s">
        <v>282</v>
      </c>
      <c r="C152" s="9" t="s">
        <v>283</v>
      </c>
      <c r="D152" s="9" t="s">
        <v>284</v>
      </c>
      <c r="E152">
        <f t="shared" si="23"/>
        <v>7</v>
      </c>
      <c r="F152" s="10">
        <v>0.7</v>
      </c>
      <c r="G152" s="10">
        <v>0.55000000000000004</v>
      </c>
      <c r="H152" s="10">
        <v>0.3</v>
      </c>
      <c r="I152" s="10">
        <f t="shared" si="20"/>
        <v>0.11549999999999999</v>
      </c>
      <c r="J152" s="10">
        <f t="shared" si="21"/>
        <v>6.93E-2</v>
      </c>
      <c r="K152" s="10">
        <f t="shared" si="22"/>
        <v>8.0849999999999991E-2</v>
      </c>
      <c r="N152">
        <v>2370</v>
      </c>
      <c r="O152">
        <v>270</v>
      </c>
      <c r="P152">
        <f t="shared" si="17"/>
        <v>164.24100000000001</v>
      </c>
      <c r="Q152">
        <f t="shared" si="18"/>
        <v>191.61449999999999</v>
      </c>
      <c r="U152" t="s">
        <v>285</v>
      </c>
      <c r="AB152" t="s">
        <v>289</v>
      </c>
      <c r="AD152" t="s">
        <v>287</v>
      </c>
      <c r="AN152" s="9" t="s">
        <v>298</v>
      </c>
    </row>
    <row r="153" spans="1:40" ht="28.8" x14ac:dyDescent="0.3">
      <c r="A153" t="s">
        <v>146</v>
      </c>
      <c r="B153" s="21" t="s">
        <v>282</v>
      </c>
      <c r="C153" s="9" t="s">
        <v>283</v>
      </c>
      <c r="D153" s="9" t="s">
        <v>284</v>
      </c>
      <c r="E153">
        <f t="shared" si="23"/>
        <v>8</v>
      </c>
      <c r="F153" s="10">
        <v>2.5</v>
      </c>
      <c r="G153" s="10">
        <v>1</v>
      </c>
      <c r="H153" s="10">
        <v>0.55000000000000004</v>
      </c>
      <c r="I153" s="10">
        <f t="shared" si="20"/>
        <v>1.375</v>
      </c>
      <c r="J153" s="10">
        <f t="shared" si="21"/>
        <v>0.82500000000000007</v>
      </c>
      <c r="K153" s="10">
        <f t="shared" si="22"/>
        <v>0.96250000000000013</v>
      </c>
      <c r="N153">
        <v>2230</v>
      </c>
      <c r="O153">
        <v>3060</v>
      </c>
      <c r="P153">
        <f t="shared" si="17"/>
        <v>1839.7500000000002</v>
      </c>
      <c r="Q153">
        <f t="shared" si="18"/>
        <v>2146.3750000000005</v>
      </c>
      <c r="U153" t="s">
        <v>285</v>
      </c>
      <c r="AB153" t="s">
        <v>299</v>
      </c>
      <c r="AD153" t="s">
        <v>290</v>
      </c>
      <c r="AN153" s="9" t="s">
        <v>300</v>
      </c>
    </row>
    <row r="154" spans="1:40" ht="28.8" x14ac:dyDescent="0.3">
      <c r="A154" t="s">
        <v>146</v>
      </c>
      <c r="B154" s="21" t="s">
        <v>282</v>
      </c>
      <c r="C154" s="9" t="s">
        <v>283</v>
      </c>
      <c r="D154" s="9" t="s">
        <v>284</v>
      </c>
      <c r="E154">
        <f t="shared" si="23"/>
        <v>9</v>
      </c>
      <c r="F154" s="10">
        <v>2.6</v>
      </c>
      <c r="G154" s="10">
        <v>1.9</v>
      </c>
      <c r="H154" s="10">
        <v>0.8</v>
      </c>
      <c r="I154" s="10">
        <f t="shared" si="20"/>
        <v>3.952</v>
      </c>
      <c r="J154" s="10">
        <f t="shared" si="21"/>
        <v>2.3712</v>
      </c>
      <c r="K154" s="10">
        <f t="shared" si="22"/>
        <v>2.7664</v>
      </c>
      <c r="N154">
        <v>2230</v>
      </c>
      <c r="O154">
        <v>8800</v>
      </c>
      <c r="P154">
        <f t="shared" si="17"/>
        <v>5287.7759999999998</v>
      </c>
      <c r="Q154">
        <f t="shared" si="18"/>
        <v>6169.0720000000001</v>
      </c>
      <c r="U154" t="s">
        <v>76</v>
      </c>
      <c r="AB154" t="s">
        <v>295</v>
      </c>
      <c r="AD154" t="s">
        <v>290</v>
      </c>
      <c r="AN154" s="9" t="s">
        <v>301</v>
      </c>
    </row>
    <row r="155" spans="1:40" ht="28.8" x14ac:dyDescent="0.3">
      <c r="A155" t="s">
        <v>146</v>
      </c>
      <c r="B155" s="21" t="s">
        <v>282</v>
      </c>
      <c r="C155" s="9" t="s">
        <v>283</v>
      </c>
      <c r="D155" s="9" t="s">
        <v>284</v>
      </c>
      <c r="E155">
        <f t="shared" si="23"/>
        <v>10</v>
      </c>
      <c r="F155" s="10">
        <v>2</v>
      </c>
      <c r="G155" s="10">
        <v>1</v>
      </c>
      <c r="H155" s="10">
        <v>0.5</v>
      </c>
      <c r="I155" s="10">
        <f t="shared" si="20"/>
        <v>1</v>
      </c>
      <c r="J155" s="10">
        <f t="shared" si="21"/>
        <v>0.6</v>
      </c>
      <c r="K155" s="10">
        <f t="shared" si="22"/>
        <v>0.7</v>
      </c>
      <c r="N155">
        <v>2230</v>
      </c>
      <c r="O155">
        <v>2200</v>
      </c>
      <c r="P155">
        <f t="shared" si="17"/>
        <v>1338</v>
      </c>
      <c r="Q155">
        <f t="shared" si="18"/>
        <v>1561</v>
      </c>
      <c r="U155" t="s">
        <v>285</v>
      </c>
      <c r="AB155" t="s">
        <v>294</v>
      </c>
      <c r="AD155" t="s">
        <v>290</v>
      </c>
      <c r="AN155" s="9" t="s">
        <v>293</v>
      </c>
    </row>
    <row r="156" spans="1:40" x14ac:dyDescent="0.3">
      <c r="A156" t="s">
        <v>146</v>
      </c>
      <c r="B156" s="21" t="s">
        <v>282</v>
      </c>
      <c r="C156" s="9" t="s">
        <v>283</v>
      </c>
      <c r="D156" s="9" t="s">
        <v>284</v>
      </c>
      <c r="E156">
        <f t="shared" si="23"/>
        <v>11</v>
      </c>
      <c r="F156" s="10">
        <v>2</v>
      </c>
      <c r="G156" s="10">
        <v>1.6</v>
      </c>
      <c r="H156" s="10">
        <v>0.7</v>
      </c>
      <c r="I156" s="10">
        <f t="shared" si="20"/>
        <v>2.2399999999999998</v>
      </c>
      <c r="J156" s="10">
        <f t="shared" si="21"/>
        <v>1.3439999999999999</v>
      </c>
      <c r="K156" s="10">
        <f t="shared" si="22"/>
        <v>1.5679999999999998</v>
      </c>
      <c r="N156">
        <v>2250</v>
      </c>
      <c r="O156">
        <v>5040</v>
      </c>
      <c r="P156">
        <f t="shared" si="17"/>
        <v>3023.9999999999995</v>
      </c>
      <c r="Q156">
        <f t="shared" si="18"/>
        <v>3527.9999999999995</v>
      </c>
      <c r="U156" t="s">
        <v>76</v>
      </c>
      <c r="AB156" t="s">
        <v>299</v>
      </c>
      <c r="AD156" t="s">
        <v>287</v>
      </c>
    </row>
    <row r="157" spans="1:40" x14ac:dyDescent="0.3">
      <c r="A157" t="s">
        <v>146</v>
      </c>
      <c r="B157" s="21" t="s">
        <v>282</v>
      </c>
      <c r="C157" s="9" t="s">
        <v>283</v>
      </c>
      <c r="D157" s="9" t="s">
        <v>284</v>
      </c>
      <c r="E157">
        <f t="shared" si="23"/>
        <v>12</v>
      </c>
      <c r="F157" s="10">
        <v>1.5</v>
      </c>
      <c r="G157" s="10">
        <v>1.3</v>
      </c>
      <c r="H157" s="10">
        <v>0.5</v>
      </c>
      <c r="I157" s="10">
        <f t="shared" si="20"/>
        <v>0.97500000000000009</v>
      </c>
      <c r="J157" s="10">
        <f t="shared" si="21"/>
        <v>0.58499999999999996</v>
      </c>
      <c r="K157" s="10">
        <f t="shared" si="22"/>
        <v>0.68249999999999988</v>
      </c>
      <c r="N157">
        <v>2230</v>
      </c>
      <c r="O157">
        <v>2170</v>
      </c>
      <c r="P157">
        <f t="shared" si="17"/>
        <v>1304.55</v>
      </c>
      <c r="Q157">
        <f t="shared" si="18"/>
        <v>1521.9749999999997</v>
      </c>
      <c r="U157" t="s">
        <v>285</v>
      </c>
      <c r="AB157" t="s">
        <v>302</v>
      </c>
      <c r="AD157" t="s">
        <v>290</v>
      </c>
    </row>
    <row r="158" spans="1:40" x14ac:dyDescent="0.3">
      <c r="A158" t="s">
        <v>146</v>
      </c>
      <c r="B158" s="21" t="s">
        <v>282</v>
      </c>
      <c r="C158" s="9" t="s">
        <v>283</v>
      </c>
      <c r="D158" s="9" t="s">
        <v>284</v>
      </c>
      <c r="E158">
        <f t="shared" si="23"/>
        <v>13</v>
      </c>
      <c r="F158" s="10">
        <v>3.4</v>
      </c>
      <c r="G158" s="10">
        <v>2</v>
      </c>
      <c r="H158" s="10">
        <v>0.3</v>
      </c>
      <c r="I158" s="10">
        <f t="shared" si="20"/>
        <v>2.04</v>
      </c>
      <c r="J158" s="10">
        <f t="shared" si="21"/>
        <v>1.224</v>
      </c>
      <c r="K158" s="10">
        <f t="shared" si="22"/>
        <v>1.4279999999999999</v>
      </c>
      <c r="N158">
        <v>2100</v>
      </c>
      <c r="O158">
        <v>4280</v>
      </c>
      <c r="P158">
        <f t="shared" si="17"/>
        <v>2570.4</v>
      </c>
      <c r="Q158">
        <f t="shared" si="18"/>
        <v>2998.7999999999997</v>
      </c>
      <c r="U158" t="s">
        <v>76</v>
      </c>
      <c r="AB158" t="s">
        <v>295</v>
      </c>
      <c r="AD158" t="s">
        <v>290</v>
      </c>
    </row>
    <row r="159" spans="1:40" x14ac:dyDescent="0.3">
      <c r="A159" t="s">
        <v>146</v>
      </c>
      <c r="B159" s="21" t="s">
        <v>282</v>
      </c>
      <c r="C159" s="9" t="s">
        <v>283</v>
      </c>
      <c r="D159" s="9" t="s">
        <v>284</v>
      </c>
      <c r="E159">
        <f t="shared" si="23"/>
        <v>14</v>
      </c>
      <c r="F159" s="10">
        <v>2.4</v>
      </c>
      <c r="G159" s="10">
        <v>2.1</v>
      </c>
      <c r="H159" s="10">
        <v>0.85</v>
      </c>
      <c r="I159" s="10">
        <f t="shared" si="20"/>
        <v>4.2839999999999998</v>
      </c>
      <c r="J159" s="10">
        <f t="shared" si="21"/>
        <v>2.5703999999999998</v>
      </c>
      <c r="K159" s="10">
        <f t="shared" si="22"/>
        <v>2.9988000000000001</v>
      </c>
      <c r="N159">
        <v>2230</v>
      </c>
      <c r="O159">
        <v>9550</v>
      </c>
      <c r="P159">
        <f t="shared" si="17"/>
        <v>5731.9919999999993</v>
      </c>
      <c r="Q159">
        <f t="shared" si="18"/>
        <v>6687.3240000000005</v>
      </c>
      <c r="U159" t="s">
        <v>76</v>
      </c>
      <c r="AB159" t="s">
        <v>302</v>
      </c>
      <c r="AD159" t="s">
        <v>290</v>
      </c>
    </row>
    <row r="160" spans="1:40" x14ac:dyDescent="0.3">
      <c r="A160" t="s">
        <v>146</v>
      </c>
      <c r="B160" s="21" t="s">
        <v>282</v>
      </c>
      <c r="C160" s="9" t="s">
        <v>283</v>
      </c>
      <c r="D160" s="9" t="s">
        <v>284</v>
      </c>
      <c r="E160">
        <f t="shared" si="23"/>
        <v>15</v>
      </c>
      <c r="F160" s="10">
        <v>0.6</v>
      </c>
      <c r="G160" s="10">
        <v>0.5</v>
      </c>
      <c r="H160" s="10">
        <v>0.2</v>
      </c>
      <c r="I160" s="10">
        <f t="shared" si="20"/>
        <v>0.06</v>
      </c>
      <c r="J160" s="10">
        <f t="shared" si="21"/>
        <v>3.5999999999999997E-2</v>
      </c>
      <c r="K160" s="10">
        <f t="shared" si="22"/>
        <v>4.2000000000000003E-2</v>
      </c>
      <c r="N160">
        <v>2110</v>
      </c>
      <c r="O160">
        <v>120</v>
      </c>
      <c r="P160">
        <f t="shared" si="17"/>
        <v>75.959999999999994</v>
      </c>
      <c r="Q160">
        <f t="shared" si="18"/>
        <v>88.62</v>
      </c>
      <c r="U160" t="s">
        <v>285</v>
      </c>
      <c r="AB160" t="s">
        <v>303</v>
      </c>
      <c r="AD160" t="s">
        <v>290</v>
      </c>
    </row>
    <row r="161" spans="1:30" x14ac:dyDescent="0.3">
      <c r="A161" t="s">
        <v>146</v>
      </c>
      <c r="B161" s="21" t="s">
        <v>282</v>
      </c>
      <c r="C161" s="9" t="s">
        <v>283</v>
      </c>
      <c r="D161" s="9" t="s">
        <v>284</v>
      </c>
      <c r="E161">
        <f t="shared" si="23"/>
        <v>16</v>
      </c>
      <c r="F161" s="10">
        <v>1.6</v>
      </c>
      <c r="G161" s="10">
        <v>1.5</v>
      </c>
      <c r="H161" s="10">
        <v>0.4</v>
      </c>
      <c r="I161" s="10">
        <f t="shared" si="20"/>
        <v>0.96000000000000019</v>
      </c>
      <c r="J161" s="10">
        <f t="shared" si="21"/>
        <v>0.57599999999999996</v>
      </c>
      <c r="K161" s="10">
        <f t="shared" si="22"/>
        <v>0.67199999999999993</v>
      </c>
      <c r="N161">
        <v>2110</v>
      </c>
      <c r="O161">
        <v>2010</v>
      </c>
      <c r="P161">
        <f t="shared" si="17"/>
        <v>1215.3599999999999</v>
      </c>
      <c r="Q161">
        <f t="shared" si="18"/>
        <v>1417.9199999999998</v>
      </c>
      <c r="U161" t="s">
        <v>285</v>
      </c>
      <c r="AB161" t="s">
        <v>304</v>
      </c>
      <c r="AD161" t="s">
        <v>290</v>
      </c>
    </row>
    <row r="162" spans="1:30" x14ac:dyDescent="0.3">
      <c r="A162" t="s">
        <v>146</v>
      </c>
      <c r="B162" s="21" t="s">
        <v>282</v>
      </c>
      <c r="C162" s="9" t="s">
        <v>283</v>
      </c>
      <c r="D162" s="9" t="s">
        <v>284</v>
      </c>
      <c r="E162">
        <f t="shared" si="23"/>
        <v>17</v>
      </c>
      <c r="F162" s="10">
        <v>1.8</v>
      </c>
      <c r="G162" s="10">
        <v>1.1000000000000001</v>
      </c>
      <c r="H162" s="10">
        <v>0.75</v>
      </c>
      <c r="I162" s="10">
        <f t="shared" si="20"/>
        <v>1.4850000000000001</v>
      </c>
      <c r="J162" s="10">
        <f t="shared" si="21"/>
        <v>0.89100000000000013</v>
      </c>
      <c r="K162" s="10">
        <f t="shared" si="22"/>
        <v>1.0395000000000001</v>
      </c>
      <c r="N162">
        <v>1870</v>
      </c>
      <c r="O162">
        <v>2770</v>
      </c>
      <c r="P162">
        <f t="shared" si="17"/>
        <v>1666.1700000000003</v>
      </c>
      <c r="Q162">
        <f t="shared" si="18"/>
        <v>1943.8650000000002</v>
      </c>
      <c r="U162" t="s">
        <v>285</v>
      </c>
      <c r="AB162" t="s">
        <v>294</v>
      </c>
      <c r="AD162" t="s">
        <v>305</v>
      </c>
    </row>
    <row r="163" spans="1:30" x14ac:dyDescent="0.3">
      <c r="A163" t="s">
        <v>146</v>
      </c>
      <c r="B163" s="21" t="s">
        <v>282</v>
      </c>
      <c r="C163" s="9" t="s">
        <v>283</v>
      </c>
      <c r="D163" s="9" t="s">
        <v>284</v>
      </c>
      <c r="E163">
        <f t="shared" si="23"/>
        <v>18</v>
      </c>
      <c r="F163" s="10">
        <v>2.4</v>
      </c>
      <c r="G163" s="10">
        <v>1.3</v>
      </c>
      <c r="H163" s="10">
        <v>0.4</v>
      </c>
      <c r="I163" s="10">
        <f t="shared" si="20"/>
        <v>1.2480000000000002</v>
      </c>
      <c r="J163" s="10">
        <f t="shared" si="21"/>
        <v>0.74880000000000002</v>
      </c>
      <c r="K163" s="10">
        <f t="shared" si="22"/>
        <v>0.87360000000000015</v>
      </c>
      <c r="N163">
        <v>2100</v>
      </c>
      <c r="O163">
        <v>2620</v>
      </c>
      <c r="P163">
        <f t="shared" si="17"/>
        <v>1572.48</v>
      </c>
      <c r="Q163">
        <f t="shared" si="18"/>
        <v>1834.5600000000004</v>
      </c>
      <c r="U163" t="s">
        <v>285</v>
      </c>
      <c r="AB163" t="s">
        <v>304</v>
      </c>
      <c r="AD163" t="s">
        <v>290</v>
      </c>
    </row>
    <row r="164" spans="1:30" x14ac:dyDescent="0.3">
      <c r="A164" t="s">
        <v>146</v>
      </c>
      <c r="B164" s="21" t="s">
        <v>282</v>
      </c>
      <c r="C164" s="9" t="s">
        <v>283</v>
      </c>
      <c r="D164" s="9" t="s">
        <v>284</v>
      </c>
      <c r="E164">
        <f t="shared" si="23"/>
        <v>19</v>
      </c>
      <c r="F164" s="10">
        <v>2.2000000000000002</v>
      </c>
      <c r="G164" s="10">
        <v>1.1499999999999999</v>
      </c>
      <c r="H164" s="10">
        <v>0.4</v>
      </c>
      <c r="I164" s="10">
        <f t="shared" si="20"/>
        <v>1.012</v>
      </c>
      <c r="J164" s="10">
        <f t="shared" si="21"/>
        <v>0.60720000000000007</v>
      </c>
      <c r="K164" s="10">
        <f t="shared" si="22"/>
        <v>0.70840000000000003</v>
      </c>
      <c r="N164">
        <v>2100</v>
      </c>
      <c r="O164">
        <v>2120</v>
      </c>
      <c r="P164">
        <f t="shared" si="17"/>
        <v>1275.1200000000001</v>
      </c>
      <c r="Q164">
        <f t="shared" si="18"/>
        <v>1487.64</v>
      </c>
      <c r="U164" t="s">
        <v>285</v>
      </c>
      <c r="AB164" t="s">
        <v>306</v>
      </c>
      <c r="AD164" t="s">
        <v>290</v>
      </c>
    </row>
    <row r="165" spans="1:30" x14ac:dyDescent="0.3">
      <c r="A165" t="s">
        <v>146</v>
      </c>
      <c r="B165" s="21" t="s">
        <v>282</v>
      </c>
      <c r="C165" s="9" t="s">
        <v>283</v>
      </c>
      <c r="D165" s="9" t="s">
        <v>284</v>
      </c>
      <c r="E165">
        <f t="shared" si="23"/>
        <v>20</v>
      </c>
      <c r="F165" s="10">
        <v>0.75</v>
      </c>
      <c r="G165" s="10">
        <v>0.75</v>
      </c>
      <c r="H165" s="10">
        <v>0.2</v>
      </c>
      <c r="I165" s="10">
        <f t="shared" si="20"/>
        <v>0.1125</v>
      </c>
      <c r="J165" s="10">
        <f t="shared" si="21"/>
        <v>6.7499999999999991E-2</v>
      </c>
      <c r="K165" s="10">
        <f t="shared" si="22"/>
        <v>7.8749999999999987E-2</v>
      </c>
      <c r="N165">
        <v>2100</v>
      </c>
      <c r="O165">
        <v>230</v>
      </c>
      <c r="P165">
        <f t="shared" si="17"/>
        <v>141.74999999999997</v>
      </c>
      <c r="Q165">
        <f t="shared" si="18"/>
        <v>165.37499999999997</v>
      </c>
      <c r="U165" t="s">
        <v>285</v>
      </c>
      <c r="AB165" t="s">
        <v>307</v>
      </c>
      <c r="AD165" t="s">
        <v>290</v>
      </c>
    </row>
    <row r="166" spans="1:30" x14ac:dyDescent="0.3">
      <c r="A166" t="s">
        <v>146</v>
      </c>
      <c r="B166" s="21" t="s">
        <v>282</v>
      </c>
      <c r="C166" s="9" t="s">
        <v>283</v>
      </c>
      <c r="D166" s="9" t="s">
        <v>284</v>
      </c>
      <c r="E166">
        <f t="shared" si="23"/>
        <v>21</v>
      </c>
      <c r="F166" s="10">
        <v>2.2999999999999998</v>
      </c>
      <c r="G166" s="10">
        <v>1.6</v>
      </c>
      <c r="H166" s="10">
        <v>0.28000000000000003</v>
      </c>
      <c r="I166" s="10">
        <f t="shared" si="20"/>
        <v>1.0304</v>
      </c>
      <c r="J166" s="10">
        <f t="shared" si="21"/>
        <v>0.61824000000000001</v>
      </c>
      <c r="K166" s="10">
        <f t="shared" si="22"/>
        <v>0.72128000000000003</v>
      </c>
      <c r="N166">
        <v>2100</v>
      </c>
      <c r="O166">
        <v>2160</v>
      </c>
      <c r="P166">
        <f t="shared" si="17"/>
        <v>1298.3040000000001</v>
      </c>
      <c r="Q166">
        <f t="shared" si="18"/>
        <v>1514.6880000000001</v>
      </c>
      <c r="U166" t="s">
        <v>285</v>
      </c>
      <c r="AB166" t="s">
        <v>307</v>
      </c>
      <c r="AD166" t="s">
        <v>290</v>
      </c>
    </row>
    <row r="167" spans="1:30" x14ac:dyDescent="0.3">
      <c r="A167" t="s">
        <v>146</v>
      </c>
      <c r="B167" s="21" t="s">
        <v>282</v>
      </c>
      <c r="C167" s="9" t="s">
        <v>283</v>
      </c>
      <c r="D167" s="9" t="s">
        <v>284</v>
      </c>
      <c r="E167">
        <f t="shared" si="23"/>
        <v>22</v>
      </c>
      <c r="F167" s="10">
        <v>2.6</v>
      </c>
      <c r="G167" s="10">
        <v>1.6</v>
      </c>
      <c r="H167" s="10">
        <v>0.3</v>
      </c>
      <c r="I167" s="10">
        <f t="shared" si="20"/>
        <v>1.248</v>
      </c>
      <c r="J167" s="10">
        <f t="shared" si="21"/>
        <v>0.74880000000000013</v>
      </c>
      <c r="K167" s="10">
        <f t="shared" si="22"/>
        <v>0.87359999999999993</v>
      </c>
      <c r="N167">
        <v>2100</v>
      </c>
      <c r="O167">
        <v>2620</v>
      </c>
      <c r="P167">
        <f t="shared" si="17"/>
        <v>1572.4800000000002</v>
      </c>
      <c r="Q167">
        <f t="shared" si="18"/>
        <v>1834.56</v>
      </c>
      <c r="U167" t="s">
        <v>285</v>
      </c>
      <c r="AB167" t="s">
        <v>307</v>
      </c>
      <c r="AD167" t="s">
        <v>290</v>
      </c>
    </row>
    <row r="168" spans="1:30" x14ac:dyDescent="0.3">
      <c r="A168" t="s">
        <v>146</v>
      </c>
      <c r="B168" s="21" t="s">
        <v>282</v>
      </c>
      <c r="C168" s="9" t="s">
        <v>283</v>
      </c>
      <c r="D168" s="9" t="s">
        <v>284</v>
      </c>
      <c r="E168">
        <f t="shared" si="23"/>
        <v>23</v>
      </c>
      <c r="F168" s="10">
        <v>2.8</v>
      </c>
      <c r="G168" s="10">
        <v>1.6</v>
      </c>
      <c r="H168" s="10">
        <v>0.7</v>
      </c>
      <c r="I168" s="10">
        <f t="shared" si="20"/>
        <v>3.1359999999999997</v>
      </c>
      <c r="J168" s="10">
        <f t="shared" si="21"/>
        <v>1.8815999999999999</v>
      </c>
      <c r="K168" s="10">
        <f t="shared" si="22"/>
        <v>2.1951999999999998</v>
      </c>
      <c r="N168">
        <v>1870</v>
      </c>
      <c r="O168">
        <v>5860</v>
      </c>
      <c r="P168">
        <f t="shared" si="17"/>
        <v>3518.5920000000001</v>
      </c>
      <c r="Q168">
        <f t="shared" si="18"/>
        <v>4105.0239999999994</v>
      </c>
      <c r="U168" t="s">
        <v>285</v>
      </c>
      <c r="AB168" t="s">
        <v>308</v>
      </c>
      <c r="AD168" t="s">
        <v>305</v>
      </c>
    </row>
    <row r="169" spans="1:30" x14ac:dyDescent="0.3">
      <c r="A169" t="s">
        <v>146</v>
      </c>
      <c r="B169" s="21" t="s">
        <v>282</v>
      </c>
      <c r="C169" s="9" t="s">
        <v>283</v>
      </c>
      <c r="D169" s="9" t="s">
        <v>284</v>
      </c>
      <c r="E169">
        <f t="shared" si="23"/>
        <v>24</v>
      </c>
      <c r="F169" s="10">
        <v>1.8</v>
      </c>
      <c r="G169" s="10">
        <v>1.7</v>
      </c>
      <c r="H169" s="10">
        <v>0.26</v>
      </c>
      <c r="I169" s="10">
        <f t="shared" si="20"/>
        <v>0.79560000000000008</v>
      </c>
      <c r="J169" s="10">
        <f t="shared" si="21"/>
        <v>0.47736000000000006</v>
      </c>
      <c r="K169" s="10">
        <f t="shared" si="22"/>
        <v>0.55691999999999997</v>
      </c>
      <c r="N169">
        <v>2100</v>
      </c>
      <c r="O169">
        <v>1670</v>
      </c>
      <c r="P169">
        <f t="shared" si="17"/>
        <v>1002.4560000000001</v>
      </c>
      <c r="Q169">
        <f t="shared" si="18"/>
        <v>1169.5319999999999</v>
      </c>
      <c r="U169" t="s">
        <v>285</v>
      </c>
      <c r="AB169" t="s">
        <v>289</v>
      </c>
      <c r="AD169" t="s">
        <v>290</v>
      </c>
    </row>
    <row r="170" spans="1:30" x14ac:dyDescent="0.3">
      <c r="A170" t="s">
        <v>146</v>
      </c>
      <c r="B170" s="21" t="s">
        <v>282</v>
      </c>
      <c r="C170" s="9" t="s">
        <v>283</v>
      </c>
      <c r="D170" s="9" t="s">
        <v>284</v>
      </c>
      <c r="E170">
        <f t="shared" si="23"/>
        <v>25</v>
      </c>
      <c r="F170" s="10">
        <v>1.8</v>
      </c>
      <c r="G170" s="10">
        <v>1.5</v>
      </c>
      <c r="H170" s="10">
        <v>0.5</v>
      </c>
      <c r="I170" s="10">
        <f t="shared" si="20"/>
        <v>1.35</v>
      </c>
      <c r="J170" s="10">
        <f t="shared" si="21"/>
        <v>0.81</v>
      </c>
      <c r="K170" s="10">
        <f t="shared" si="22"/>
        <v>0.94500000000000006</v>
      </c>
      <c r="N170">
        <v>2230</v>
      </c>
      <c r="O170">
        <v>3010</v>
      </c>
      <c r="P170">
        <f t="shared" si="17"/>
        <v>1806.3000000000002</v>
      </c>
      <c r="Q170">
        <f t="shared" si="18"/>
        <v>2107.3500000000004</v>
      </c>
      <c r="U170" t="s">
        <v>285</v>
      </c>
      <c r="AB170" t="s">
        <v>295</v>
      </c>
      <c r="AD170" t="s">
        <v>290</v>
      </c>
    </row>
    <row r="171" spans="1:30" x14ac:dyDescent="0.3">
      <c r="A171" t="s">
        <v>146</v>
      </c>
      <c r="B171" s="21" t="s">
        <v>282</v>
      </c>
      <c r="C171" s="9" t="s">
        <v>283</v>
      </c>
      <c r="D171" s="9" t="s">
        <v>284</v>
      </c>
      <c r="E171">
        <f t="shared" si="23"/>
        <v>26</v>
      </c>
      <c r="F171" s="10">
        <v>2.4</v>
      </c>
      <c r="G171" s="10">
        <v>1.7</v>
      </c>
      <c r="H171" s="10">
        <v>0.3</v>
      </c>
      <c r="I171" s="10">
        <f t="shared" si="20"/>
        <v>1.224</v>
      </c>
      <c r="J171" s="10">
        <f t="shared" si="21"/>
        <v>0.73439999999999994</v>
      </c>
      <c r="K171" s="10">
        <f t="shared" si="22"/>
        <v>0.8567999999999999</v>
      </c>
      <c r="N171">
        <v>2100</v>
      </c>
      <c r="O171">
        <v>2570</v>
      </c>
      <c r="P171">
        <f t="shared" si="17"/>
        <v>1542.2399999999998</v>
      </c>
      <c r="Q171">
        <f t="shared" si="18"/>
        <v>1799.2799999999997</v>
      </c>
      <c r="U171" t="s">
        <v>76</v>
      </c>
      <c r="AB171" t="s">
        <v>309</v>
      </c>
      <c r="AD171" t="s">
        <v>290</v>
      </c>
    </row>
    <row r="172" spans="1:30" x14ac:dyDescent="0.3">
      <c r="A172" t="s">
        <v>146</v>
      </c>
      <c r="B172" s="21" t="s">
        <v>282</v>
      </c>
      <c r="C172" s="9" t="s">
        <v>283</v>
      </c>
      <c r="D172" s="9" t="s">
        <v>284</v>
      </c>
      <c r="E172">
        <f t="shared" si="23"/>
        <v>27</v>
      </c>
      <c r="F172" s="10">
        <v>2</v>
      </c>
      <c r="G172" s="10">
        <v>1.9</v>
      </c>
      <c r="H172" s="10">
        <v>0.36</v>
      </c>
      <c r="I172" s="10">
        <f t="shared" si="20"/>
        <v>1.3679999999999999</v>
      </c>
      <c r="J172" s="10">
        <f t="shared" si="21"/>
        <v>0.82079999999999986</v>
      </c>
      <c r="K172" s="10">
        <f t="shared" si="22"/>
        <v>0.9575999999999999</v>
      </c>
      <c r="N172">
        <v>2100</v>
      </c>
      <c r="O172">
        <v>2870</v>
      </c>
      <c r="P172">
        <f t="shared" si="17"/>
        <v>1723.6799999999996</v>
      </c>
      <c r="Q172">
        <f t="shared" si="18"/>
        <v>2010.9599999999998</v>
      </c>
      <c r="U172" t="s">
        <v>285</v>
      </c>
      <c r="AB172" t="s">
        <v>307</v>
      </c>
      <c r="AD172" t="s">
        <v>290</v>
      </c>
    </row>
    <row r="173" spans="1:30" x14ac:dyDescent="0.3">
      <c r="A173" t="s">
        <v>146</v>
      </c>
      <c r="B173" s="21" t="s">
        <v>282</v>
      </c>
      <c r="C173" s="9" t="s">
        <v>283</v>
      </c>
      <c r="D173" s="9" t="s">
        <v>284</v>
      </c>
      <c r="E173">
        <f t="shared" si="23"/>
        <v>28</v>
      </c>
      <c r="F173" s="10">
        <v>1.8</v>
      </c>
      <c r="G173" s="10">
        <v>1.6</v>
      </c>
      <c r="H173" s="10">
        <v>0.3</v>
      </c>
      <c r="I173" s="10">
        <f t="shared" si="20"/>
        <v>0.8640000000000001</v>
      </c>
      <c r="J173" s="10">
        <f t="shared" si="21"/>
        <v>0.51840000000000008</v>
      </c>
      <c r="K173" s="10">
        <f t="shared" si="22"/>
        <v>0.6048</v>
      </c>
      <c r="N173">
        <v>2100</v>
      </c>
      <c r="O173">
        <v>1810</v>
      </c>
      <c r="P173">
        <f t="shared" si="17"/>
        <v>1088.6400000000001</v>
      </c>
      <c r="Q173">
        <f t="shared" si="18"/>
        <v>1270.08</v>
      </c>
      <c r="U173" t="s">
        <v>285</v>
      </c>
      <c r="AB173" t="s">
        <v>310</v>
      </c>
      <c r="AD173" t="s">
        <v>290</v>
      </c>
    </row>
    <row r="174" spans="1:30" x14ac:dyDescent="0.3">
      <c r="A174" t="s">
        <v>146</v>
      </c>
      <c r="B174" s="21" t="s">
        <v>282</v>
      </c>
      <c r="C174" s="9" t="s">
        <v>283</v>
      </c>
      <c r="D174" s="9" t="s">
        <v>284</v>
      </c>
      <c r="E174">
        <f t="shared" si="23"/>
        <v>29</v>
      </c>
      <c r="F174" s="10">
        <v>1.8</v>
      </c>
      <c r="G174" s="10">
        <v>1.2</v>
      </c>
      <c r="H174" s="10">
        <v>0.35</v>
      </c>
      <c r="I174" s="10">
        <f t="shared" si="20"/>
        <v>0.75600000000000001</v>
      </c>
      <c r="J174" s="10">
        <f t="shared" si="21"/>
        <v>0.4536</v>
      </c>
      <c r="K174" s="10">
        <f t="shared" si="22"/>
        <v>0.5292</v>
      </c>
      <c r="N174">
        <v>2100</v>
      </c>
      <c r="O174">
        <v>1580</v>
      </c>
      <c r="P174">
        <f t="shared" si="17"/>
        <v>952.56000000000006</v>
      </c>
      <c r="Q174">
        <f t="shared" si="18"/>
        <v>1111.32</v>
      </c>
      <c r="U174" t="s">
        <v>285</v>
      </c>
      <c r="AB174" t="s">
        <v>311</v>
      </c>
      <c r="AD174" t="s">
        <v>290</v>
      </c>
    </row>
    <row r="175" spans="1:30" x14ac:dyDescent="0.3">
      <c r="A175" t="s">
        <v>146</v>
      </c>
      <c r="B175" s="21" t="s">
        <v>282</v>
      </c>
      <c r="C175" s="9" t="s">
        <v>283</v>
      </c>
      <c r="D175" s="9" t="s">
        <v>284</v>
      </c>
      <c r="E175">
        <f t="shared" si="23"/>
        <v>30</v>
      </c>
      <c r="F175" s="10">
        <v>1.2</v>
      </c>
      <c r="G175" s="10">
        <v>1.1000000000000001</v>
      </c>
      <c r="H175" s="10">
        <v>0.4</v>
      </c>
      <c r="I175" s="10">
        <f t="shared" si="20"/>
        <v>0.52800000000000002</v>
      </c>
      <c r="J175" s="10">
        <f t="shared" si="21"/>
        <v>0.31680000000000003</v>
      </c>
      <c r="K175" s="10">
        <f t="shared" si="22"/>
        <v>0.36960000000000004</v>
      </c>
      <c r="N175">
        <v>2100</v>
      </c>
      <c r="O175">
        <v>1100</v>
      </c>
      <c r="P175">
        <f t="shared" si="17"/>
        <v>665.28000000000009</v>
      </c>
      <c r="Q175">
        <f t="shared" si="18"/>
        <v>776.16000000000008</v>
      </c>
      <c r="U175" t="s">
        <v>285</v>
      </c>
      <c r="AB175" t="s">
        <v>312</v>
      </c>
      <c r="AD175" t="s">
        <v>290</v>
      </c>
    </row>
    <row r="176" spans="1:30" x14ac:dyDescent="0.3">
      <c r="A176" t="s">
        <v>146</v>
      </c>
      <c r="B176" s="21" t="s">
        <v>282</v>
      </c>
      <c r="C176" s="9" t="s">
        <v>283</v>
      </c>
      <c r="D176" s="9" t="s">
        <v>284</v>
      </c>
      <c r="E176">
        <f t="shared" si="23"/>
        <v>31</v>
      </c>
      <c r="F176" s="10">
        <v>3.7</v>
      </c>
      <c r="G176" s="10">
        <v>2.2999999999999998</v>
      </c>
      <c r="H176" s="10">
        <v>0.7</v>
      </c>
      <c r="I176" s="10">
        <f t="shared" si="20"/>
        <v>5.9569999999999999</v>
      </c>
      <c r="J176" s="10">
        <f t="shared" si="21"/>
        <v>3.5741999999999998</v>
      </c>
      <c r="K176" s="10">
        <f t="shared" si="22"/>
        <v>4.1698999999999993</v>
      </c>
      <c r="N176">
        <v>2100</v>
      </c>
      <c r="O176">
        <v>12500</v>
      </c>
      <c r="P176">
        <f t="shared" si="17"/>
        <v>7505.82</v>
      </c>
      <c r="Q176">
        <f t="shared" si="18"/>
        <v>8756.7899999999991</v>
      </c>
      <c r="U176" t="s">
        <v>285</v>
      </c>
      <c r="AB176" t="s">
        <v>313</v>
      </c>
      <c r="AD176" t="s">
        <v>290</v>
      </c>
    </row>
    <row r="177" spans="1:30" x14ac:dyDescent="0.3">
      <c r="A177" t="s">
        <v>146</v>
      </c>
      <c r="B177" s="21" t="s">
        <v>282</v>
      </c>
      <c r="C177" s="9" t="s">
        <v>283</v>
      </c>
      <c r="D177" s="9" t="s">
        <v>284</v>
      </c>
      <c r="E177">
        <f t="shared" si="23"/>
        <v>32</v>
      </c>
      <c r="F177" s="10">
        <v>1.7</v>
      </c>
      <c r="G177" s="10">
        <v>1.2</v>
      </c>
      <c r="H177" s="10">
        <v>0.23</v>
      </c>
      <c r="I177" s="10">
        <f t="shared" si="20"/>
        <v>0.46920000000000001</v>
      </c>
      <c r="J177" s="10">
        <f t="shared" si="21"/>
        <v>0.28151999999999999</v>
      </c>
      <c r="K177" s="10">
        <f t="shared" si="22"/>
        <v>0.32844000000000001</v>
      </c>
      <c r="N177">
        <v>2100</v>
      </c>
      <c r="O177">
        <v>980</v>
      </c>
      <c r="P177">
        <f t="shared" si="17"/>
        <v>591.19200000000001</v>
      </c>
      <c r="Q177">
        <f t="shared" si="18"/>
        <v>689.72400000000005</v>
      </c>
      <c r="U177" t="s">
        <v>285</v>
      </c>
      <c r="AB177" t="s">
        <v>302</v>
      </c>
      <c r="AD177" t="s">
        <v>290</v>
      </c>
    </row>
    <row r="178" spans="1:30" x14ac:dyDescent="0.3">
      <c r="A178" t="s">
        <v>146</v>
      </c>
      <c r="B178" s="21" t="s">
        <v>282</v>
      </c>
      <c r="C178" s="9" t="s">
        <v>283</v>
      </c>
      <c r="D178" s="9" t="s">
        <v>284</v>
      </c>
      <c r="E178">
        <f t="shared" si="23"/>
        <v>33</v>
      </c>
      <c r="F178" s="10">
        <v>1.7</v>
      </c>
      <c r="G178" s="10">
        <v>1.5</v>
      </c>
      <c r="H178" s="10">
        <v>0.3</v>
      </c>
      <c r="I178" s="10">
        <f t="shared" si="20"/>
        <v>0.7649999999999999</v>
      </c>
      <c r="J178" s="10">
        <f t="shared" si="21"/>
        <v>0.45899999999999996</v>
      </c>
      <c r="K178" s="10">
        <f t="shared" si="22"/>
        <v>0.53549999999999998</v>
      </c>
      <c r="N178">
        <v>2100</v>
      </c>
      <c r="O178">
        <v>1600</v>
      </c>
      <c r="P178">
        <f t="shared" si="17"/>
        <v>963.9</v>
      </c>
      <c r="Q178">
        <f t="shared" si="18"/>
        <v>1124.55</v>
      </c>
      <c r="U178" t="s">
        <v>285</v>
      </c>
      <c r="AB178" t="s">
        <v>314</v>
      </c>
      <c r="AD178" t="s">
        <v>290</v>
      </c>
    </row>
    <row r="179" spans="1:30" x14ac:dyDescent="0.3">
      <c r="A179" t="s">
        <v>146</v>
      </c>
      <c r="B179" s="21" t="s">
        <v>282</v>
      </c>
      <c r="C179" s="9" t="s">
        <v>283</v>
      </c>
      <c r="D179" s="9" t="s">
        <v>284</v>
      </c>
      <c r="E179">
        <f t="shared" si="23"/>
        <v>34</v>
      </c>
      <c r="F179" s="10">
        <v>1.6</v>
      </c>
      <c r="G179" s="10">
        <v>1.3</v>
      </c>
      <c r="H179" s="10">
        <v>0.3</v>
      </c>
      <c r="I179" s="10">
        <f t="shared" si="20"/>
        <v>0.624</v>
      </c>
      <c r="J179" s="10">
        <f t="shared" si="21"/>
        <v>0.37440000000000001</v>
      </c>
      <c r="K179" s="10">
        <f t="shared" si="22"/>
        <v>0.43679999999999997</v>
      </c>
      <c r="N179">
        <v>1870</v>
      </c>
      <c r="O179">
        <v>1160</v>
      </c>
      <c r="P179">
        <f t="shared" si="17"/>
        <v>700.12800000000004</v>
      </c>
      <c r="Q179">
        <f t="shared" si="18"/>
        <v>816.81599999999992</v>
      </c>
      <c r="U179" t="s">
        <v>76</v>
      </c>
      <c r="AB179" t="s">
        <v>308</v>
      </c>
      <c r="AD179" t="s">
        <v>305</v>
      </c>
    </row>
    <row r="180" spans="1:30" x14ac:dyDescent="0.3">
      <c r="A180" t="s">
        <v>146</v>
      </c>
      <c r="B180" s="21" t="s">
        <v>282</v>
      </c>
      <c r="C180" s="9" t="s">
        <v>283</v>
      </c>
      <c r="D180" s="9" t="s">
        <v>284</v>
      </c>
      <c r="E180">
        <f t="shared" si="23"/>
        <v>35</v>
      </c>
      <c r="F180" s="10">
        <v>1.2</v>
      </c>
      <c r="G180" s="10">
        <v>0.95</v>
      </c>
      <c r="H180" s="10">
        <v>0.4</v>
      </c>
      <c r="I180" s="10">
        <f t="shared" si="20"/>
        <v>0.45599999999999996</v>
      </c>
      <c r="J180" s="10">
        <f t="shared" si="21"/>
        <v>0.27360000000000001</v>
      </c>
      <c r="K180" s="10">
        <f t="shared" si="22"/>
        <v>0.31919999999999998</v>
      </c>
      <c r="N180">
        <v>2100</v>
      </c>
      <c r="O180">
        <v>950</v>
      </c>
      <c r="P180">
        <f t="shared" si="17"/>
        <v>574.56000000000006</v>
      </c>
      <c r="Q180">
        <f t="shared" si="18"/>
        <v>670.31999999999994</v>
      </c>
      <c r="U180" t="s">
        <v>285</v>
      </c>
      <c r="AB180" t="s">
        <v>315</v>
      </c>
      <c r="AD180" t="s">
        <v>290</v>
      </c>
    </row>
    <row r="181" spans="1:30" x14ac:dyDescent="0.3">
      <c r="A181" t="s">
        <v>146</v>
      </c>
      <c r="B181" s="21" t="s">
        <v>282</v>
      </c>
      <c r="C181" s="9" t="s">
        <v>283</v>
      </c>
      <c r="D181" s="9" t="s">
        <v>284</v>
      </c>
      <c r="E181">
        <f t="shared" si="23"/>
        <v>36</v>
      </c>
      <c r="F181" s="10">
        <v>2.25</v>
      </c>
      <c r="G181" s="10">
        <v>1.6</v>
      </c>
      <c r="H181" s="10">
        <v>0.7</v>
      </c>
      <c r="I181" s="10">
        <f t="shared" si="20"/>
        <v>2.52</v>
      </c>
      <c r="J181" s="10">
        <f t="shared" si="21"/>
        <v>1.5119999999999998</v>
      </c>
      <c r="K181" s="10">
        <f t="shared" si="22"/>
        <v>1.7639999999999998</v>
      </c>
      <c r="N181">
        <v>2100</v>
      </c>
      <c r="O181">
        <v>5290</v>
      </c>
      <c r="P181">
        <f t="shared" si="17"/>
        <v>3175.1999999999994</v>
      </c>
      <c r="Q181">
        <f t="shared" si="18"/>
        <v>3704.3999999999996</v>
      </c>
      <c r="U181" t="s">
        <v>285</v>
      </c>
      <c r="AB181" t="s">
        <v>294</v>
      </c>
      <c r="AD181" t="s">
        <v>290</v>
      </c>
    </row>
    <row r="182" spans="1:30" x14ac:dyDescent="0.3">
      <c r="A182" t="s">
        <v>146</v>
      </c>
      <c r="B182" s="21" t="s">
        <v>282</v>
      </c>
      <c r="C182" s="9" t="s">
        <v>283</v>
      </c>
      <c r="D182" s="9" t="s">
        <v>284</v>
      </c>
      <c r="E182">
        <f t="shared" si="23"/>
        <v>37</v>
      </c>
      <c r="F182" s="10">
        <v>2.1</v>
      </c>
      <c r="G182" s="10">
        <v>1.65</v>
      </c>
      <c r="H182" s="10">
        <v>0.3</v>
      </c>
      <c r="I182" s="10">
        <f t="shared" si="20"/>
        <v>1.0394999999999999</v>
      </c>
      <c r="J182" s="10">
        <f t="shared" si="21"/>
        <v>0.62369999999999992</v>
      </c>
      <c r="K182" s="10">
        <f t="shared" si="22"/>
        <v>0.72765000000000002</v>
      </c>
      <c r="N182">
        <v>2100</v>
      </c>
      <c r="O182">
        <v>2180</v>
      </c>
      <c r="P182">
        <f t="shared" si="17"/>
        <v>1309.7699999999998</v>
      </c>
      <c r="Q182">
        <f t="shared" si="18"/>
        <v>1528.0650000000001</v>
      </c>
      <c r="U182" t="s">
        <v>285</v>
      </c>
      <c r="AB182" t="s">
        <v>316</v>
      </c>
      <c r="AD182" t="s">
        <v>290</v>
      </c>
    </row>
    <row r="183" spans="1:30" x14ac:dyDescent="0.3">
      <c r="A183" t="s">
        <v>146</v>
      </c>
      <c r="B183" s="21" t="s">
        <v>282</v>
      </c>
      <c r="C183" s="9" t="s">
        <v>283</v>
      </c>
      <c r="D183" s="9" t="s">
        <v>284</v>
      </c>
      <c r="E183">
        <f t="shared" si="23"/>
        <v>38</v>
      </c>
      <c r="F183" s="10">
        <v>2.8</v>
      </c>
      <c r="G183" s="10">
        <v>1.1000000000000001</v>
      </c>
      <c r="H183" s="10">
        <v>0.35</v>
      </c>
      <c r="I183" s="10">
        <f t="shared" si="20"/>
        <v>1.0779999999999998</v>
      </c>
      <c r="J183" s="10">
        <f t="shared" si="21"/>
        <v>0.64680000000000004</v>
      </c>
      <c r="K183" s="10">
        <f t="shared" si="22"/>
        <v>0.75459999999999983</v>
      </c>
      <c r="N183">
        <v>2100</v>
      </c>
      <c r="O183">
        <v>2260</v>
      </c>
      <c r="P183">
        <f t="shared" si="17"/>
        <v>1358.2800000000002</v>
      </c>
      <c r="Q183">
        <f t="shared" si="18"/>
        <v>1584.6599999999996</v>
      </c>
      <c r="U183" t="s">
        <v>285</v>
      </c>
      <c r="AB183" t="s">
        <v>317</v>
      </c>
      <c r="AD183" t="s">
        <v>290</v>
      </c>
    </row>
    <row r="184" spans="1:30" x14ac:dyDescent="0.3">
      <c r="A184" t="s">
        <v>146</v>
      </c>
      <c r="B184" s="21" t="s">
        <v>282</v>
      </c>
      <c r="C184" s="9" t="s">
        <v>283</v>
      </c>
      <c r="D184" s="9" t="s">
        <v>284</v>
      </c>
      <c r="E184">
        <f t="shared" si="23"/>
        <v>39</v>
      </c>
      <c r="F184" s="10">
        <v>2</v>
      </c>
      <c r="G184" s="10">
        <v>1.8</v>
      </c>
      <c r="H184" s="10">
        <v>0.3</v>
      </c>
      <c r="I184" s="10">
        <f t="shared" si="20"/>
        <v>1.08</v>
      </c>
      <c r="J184" s="10">
        <f t="shared" si="21"/>
        <v>0.64800000000000002</v>
      </c>
      <c r="K184" s="10">
        <f t="shared" si="22"/>
        <v>0.75600000000000001</v>
      </c>
      <c r="N184">
        <v>2100</v>
      </c>
      <c r="O184">
        <v>2260</v>
      </c>
      <c r="P184">
        <f t="shared" si="17"/>
        <v>1360.8</v>
      </c>
      <c r="Q184">
        <f t="shared" si="18"/>
        <v>1587.6</v>
      </c>
      <c r="U184" t="s">
        <v>285</v>
      </c>
      <c r="AB184" t="s">
        <v>318</v>
      </c>
      <c r="AD184" t="s">
        <v>290</v>
      </c>
    </row>
    <row r="185" spans="1:30" x14ac:dyDescent="0.3">
      <c r="A185" t="s">
        <v>146</v>
      </c>
      <c r="B185" s="21" t="s">
        <v>282</v>
      </c>
      <c r="C185" s="9" t="s">
        <v>283</v>
      </c>
      <c r="D185" s="9" t="s">
        <v>284</v>
      </c>
      <c r="E185">
        <f t="shared" si="23"/>
        <v>40</v>
      </c>
      <c r="F185" s="10">
        <v>2.5</v>
      </c>
      <c r="G185" s="10">
        <v>1.4</v>
      </c>
      <c r="H185" s="10">
        <v>0.5</v>
      </c>
      <c r="I185" s="10">
        <f t="shared" si="20"/>
        <v>1.75</v>
      </c>
      <c r="J185" s="10">
        <f t="shared" si="21"/>
        <v>1.0499999999999998</v>
      </c>
      <c r="K185" s="10">
        <f t="shared" si="22"/>
        <v>1.2249999999999999</v>
      </c>
      <c r="N185">
        <v>2230</v>
      </c>
      <c r="O185">
        <v>3900</v>
      </c>
      <c r="P185">
        <f t="shared" si="17"/>
        <v>2341.4999999999995</v>
      </c>
      <c r="Q185">
        <f t="shared" si="18"/>
        <v>2731.7499999999995</v>
      </c>
      <c r="U185" t="s">
        <v>76</v>
      </c>
      <c r="AB185" t="s">
        <v>295</v>
      </c>
      <c r="AD185" t="s">
        <v>290</v>
      </c>
    </row>
    <row r="186" spans="1:30" x14ac:dyDescent="0.3">
      <c r="A186" t="s">
        <v>146</v>
      </c>
      <c r="B186" s="21" t="s">
        <v>282</v>
      </c>
      <c r="C186" s="9" t="s">
        <v>283</v>
      </c>
      <c r="D186" s="9" t="s">
        <v>284</v>
      </c>
      <c r="E186">
        <f t="shared" si="23"/>
        <v>41</v>
      </c>
      <c r="F186" s="10">
        <v>1.2</v>
      </c>
      <c r="G186" s="10">
        <v>0.9</v>
      </c>
      <c r="H186" s="10">
        <v>0.3</v>
      </c>
      <c r="I186" s="10">
        <f t="shared" si="20"/>
        <v>0.32400000000000001</v>
      </c>
      <c r="J186" s="10">
        <f t="shared" si="21"/>
        <v>0.19439999999999999</v>
      </c>
      <c r="K186" s="10">
        <f t="shared" si="22"/>
        <v>0.2268</v>
      </c>
      <c r="N186">
        <v>2100</v>
      </c>
      <c r="O186">
        <v>680</v>
      </c>
      <c r="P186">
        <f t="shared" si="17"/>
        <v>408.23999999999995</v>
      </c>
      <c r="Q186">
        <f t="shared" si="18"/>
        <v>476.28000000000003</v>
      </c>
      <c r="U186" t="s">
        <v>285</v>
      </c>
      <c r="AB186" t="s">
        <v>289</v>
      </c>
      <c r="AD186" t="s">
        <v>290</v>
      </c>
    </row>
    <row r="187" spans="1:30" x14ac:dyDescent="0.3">
      <c r="A187" t="s">
        <v>146</v>
      </c>
      <c r="B187" s="21" t="s">
        <v>282</v>
      </c>
      <c r="C187" s="9" t="s">
        <v>283</v>
      </c>
      <c r="D187" s="9" t="s">
        <v>284</v>
      </c>
      <c r="E187">
        <f>E186+1</f>
        <v>42</v>
      </c>
      <c r="F187" s="10">
        <v>1.8</v>
      </c>
      <c r="G187" s="10">
        <v>1.4</v>
      </c>
      <c r="H187" s="10">
        <v>0.4</v>
      </c>
      <c r="I187" s="10">
        <f t="shared" si="20"/>
        <v>1.008</v>
      </c>
      <c r="J187" s="10">
        <f t="shared" si="21"/>
        <v>0.6048</v>
      </c>
      <c r="K187" s="10">
        <f t="shared" si="22"/>
        <v>0.7056</v>
      </c>
      <c r="N187">
        <v>2100</v>
      </c>
      <c r="O187">
        <v>2110</v>
      </c>
      <c r="P187">
        <f t="shared" ref="P187:P250" si="24">J187*N187</f>
        <v>1270.08</v>
      </c>
      <c r="Q187">
        <f t="shared" ref="Q187:Q250" si="25">K187*N187</f>
        <v>1481.76</v>
      </c>
      <c r="U187" t="s">
        <v>285</v>
      </c>
      <c r="AB187" t="s">
        <v>289</v>
      </c>
      <c r="AD187" t="s">
        <v>290</v>
      </c>
    </row>
    <row r="188" spans="1:30" x14ac:dyDescent="0.3">
      <c r="A188" t="s">
        <v>146</v>
      </c>
      <c r="B188" s="21" t="s">
        <v>282</v>
      </c>
      <c r="C188" s="9" t="s">
        <v>283</v>
      </c>
      <c r="D188" s="9" t="s">
        <v>284</v>
      </c>
      <c r="E188">
        <f t="shared" si="23"/>
        <v>43</v>
      </c>
      <c r="F188" s="10">
        <v>2</v>
      </c>
      <c r="G188" s="10">
        <v>1.5</v>
      </c>
      <c r="H188" s="10">
        <v>0.3</v>
      </c>
      <c r="I188" s="10">
        <f t="shared" si="20"/>
        <v>0.89999999999999991</v>
      </c>
      <c r="J188" s="10">
        <f t="shared" si="21"/>
        <v>0.53999999999999992</v>
      </c>
      <c r="K188" s="10">
        <f t="shared" si="22"/>
        <v>0.62999999999999989</v>
      </c>
      <c r="N188">
        <v>2100</v>
      </c>
      <c r="O188">
        <v>1890</v>
      </c>
      <c r="P188">
        <f t="shared" si="24"/>
        <v>1133.9999999999998</v>
      </c>
      <c r="Q188">
        <f t="shared" si="25"/>
        <v>1322.9999999999998</v>
      </c>
      <c r="U188" t="s">
        <v>285</v>
      </c>
      <c r="AB188" t="s">
        <v>317</v>
      </c>
      <c r="AD188" t="s">
        <v>290</v>
      </c>
    </row>
    <row r="189" spans="1:30" x14ac:dyDescent="0.3">
      <c r="A189" t="s">
        <v>146</v>
      </c>
      <c r="B189" s="21" t="s">
        <v>282</v>
      </c>
      <c r="C189" s="9" t="s">
        <v>283</v>
      </c>
      <c r="D189" s="9" t="s">
        <v>284</v>
      </c>
      <c r="E189">
        <f t="shared" si="23"/>
        <v>44</v>
      </c>
      <c r="F189" s="10">
        <v>1.7</v>
      </c>
      <c r="G189" s="10">
        <v>1</v>
      </c>
      <c r="H189" s="10">
        <v>0.25</v>
      </c>
      <c r="I189" s="10">
        <f t="shared" si="20"/>
        <v>0.42499999999999999</v>
      </c>
      <c r="J189" s="10">
        <f t="shared" si="21"/>
        <v>0.255</v>
      </c>
      <c r="K189" s="10">
        <f t="shared" si="22"/>
        <v>0.29749999999999999</v>
      </c>
      <c r="N189">
        <v>2100</v>
      </c>
      <c r="O189">
        <v>890</v>
      </c>
      <c r="P189">
        <f t="shared" si="24"/>
        <v>535.5</v>
      </c>
      <c r="Q189">
        <f t="shared" si="25"/>
        <v>624.75</v>
      </c>
      <c r="U189" t="s">
        <v>285</v>
      </c>
      <c r="AB189" t="s">
        <v>319</v>
      </c>
      <c r="AD189" t="s">
        <v>290</v>
      </c>
    </row>
    <row r="190" spans="1:30" x14ac:dyDescent="0.3">
      <c r="A190" t="s">
        <v>146</v>
      </c>
      <c r="B190" s="21" t="s">
        <v>282</v>
      </c>
      <c r="C190" s="9" t="s">
        <v>283</v>
      </c>
      <c r="D190" s="9" t="s">
        <v>284</v>
      </c>
      <c r="E190">
        <f t="shared" si="23"/>
        <v>45</v>
      </c>
      <c r="F190" s="10">
        <v>1.8</v>
      </c>
      <c r="G190" s="10">
        <v>1.5</v>
      </c>
      <c r="H190" s="10">
        <v>0.25</v>
      </c>
      <c r="I190" s="10">
        <f t="shared" si="20"/>
        <v>0.67500000000000004</v>
      </c>
      <c r="J190" s="10">
        <f t="shared" si="21"/>
        <v>0.40500000000000003</v>
      </c>
      <c r="K190" s="10">
        <f t="shared" si="22"/>
        <v>0.47250000000000003</v>
      </c>
      <c r="N190">
        <v>2100</v>
      </c>
      <c r="O190">
        <v>1410</v>
      </c>
      <c r="P190">
        <f t="shared" si="24"/>
        <v>850.5</v>
      </c>
      <c r="Q190">
        <f t="shared" si="25"/>
        <v>992.25000000000011</v>
      </c>
      <c r="U190" t="s">
        <v>76</v>
      </c>
      <c r="AB190" t="s">
        <v>311</v>
      </c>
      <c r="AD190" t="s">
        <v>290</v>
      </c>
    </row>
    <row r="191" spans="1:30" x14ac:dyDescent="0.3">
      <c r="A191" t="s">
        <v>146</v>
      </c>
      <c r="B191" s="21" t="s">
        <v>282</v>
      </c>
      <c r="C191" s="9" t="s">
        <v>283</v>
      </c>
      <c r="D191" s="9" t="s">
        <v>284</v>
      </c>
      <c r="E191">
        <f t="shared" si="23"/>
        <v>46</v>
      </c>
      <c r="F191" s="10">
        <v>1.45</v>
      </c>
      <c r="G191" s="10">
        <v>1.2</v>
      </c>
      <c r="H191" s="10">
        <v>0.25</v>
      </c>
      <c r="I191" s="10">
        <f t="shared" si="20"/>
        <v>0.435</v>
      </c>
      <c r="J191" s="10">
        <f t="shared" si="21"/>
        <v>0.26100000000000001</v>
      </c>
      <c r="K191" s="10">
        <f t="shared" si="22"/>
        <v>0.30449999999999994</v>
      </c>
      <c r="N191">
        <v>2100</v>
      </c>
      <c r="O191">
        <v>910</v>
      </c>
      <c r="P191">
        <f t="shared" si="24"/>
        <v>548.1</v>
      </c>
      <c r="Q191">
        <f t="shared" si="25"/>
        <v>639.44999999999982</v>
      </c>
      <c r="U191" t="s">
        <v>76</v>
      </c>
      <c r="AB191" t="s">
        <v>294</v>
      </c>
      <c r="AD191" t="s">
        <v>290</v>
      </c>
    </row>
    <row r="192" spans="1:30" x14ac:dyDescent="0.3">
      <c r="A192" t="s">
        <v>146</v>
      </c>
      <c r="B192" s="21" t="s">
        <v>282</v>
      </c>
      <c r="C192" s="9" t="s">
        <v>283</v>
      </c>
      <c r="D192" s="9" t="s">
        <v>284</v>
      </c>
      <c r="E192">
        <f t="shared" si="23"/>
        <v>47</v>
      </c>
      <c r="F192" s="10">
        <v>2.4</v>
      </c>
      <c r="G192" s="10">
        <v>1.2</v>
      </c>
      <c r="H192" s="10">
        <v>0.3</v>
      </c>
      <c r="I192" s="10">
        <f t="shared" si="20"/>
        <v>0.86399999999999999</v>
      </c>
      <c r="J192" s="10">
        <f t="shared" si="21"/>
        <v>0.51839999999999997</v>
      </c>
      <c r="K192" s="10">
        <f t="shared" si="22"/>
        <v>0.6048</v>
      </c>
      <c r="N192">
        <v>2100</v>
      </c>
      <c r="O192">
        <v>1810</v>
      </c>
      <c r="P192">
        <f t="shared" si="24"/>
        <v>1088.6399999999999</v>
      </c>
      <c r="Q192">
        <f t="shared" si="25"/>
        <v>1270.08</v>
      </c>
      <c r="U192" t="s">
        <v>285</v>
      </c>
      <c r="AB192" t="s">
        <v>320</v>
      </c>
      <c r="AD192" t="s">
        <v>290</v>
      </c>
    </row>
    <row r="193" spans="1:30" x14ac:dyDescent="0.3">
      <c r="A193" t="s">
        <v>146</v>
      </c>
      <c r="B193" s="21" t="s">
        <v>282</v>
      </c>
      <c r="C193" s="9" t="s">
        <v>283</v>
      </c>
      <c r="D193" s="9" t="s">
        <v>284</v>
      </c>
      <c r="E193">
        <f t="shared" si="23"/>
        <v>48</v>
      </c>
      <c r="F193" s="10">
        <v>1.7</v>
      </c>
      <c r="G193" s="10">
        <v>1.2</v>
      </c>
      <c r="H193" s="10">
        <v>0.32</v>
      </c>
      <c r="I193" s="10">
        <f t="shared" si="20"/>
        <v>0.65280000000000005</v>
      </c>
      <c r="J193" s="10">
        <f t="shared" si="21"/>
        <v>0.39168000000000003</v>
      </c>
      <c r="K193" s="10">
        <f t="shared" si="22"/>
        <v>0.45695999999999998</v>
      </c>
      <c r="N193">
        <v>2100</v>
      </c>
      <c r="O193">
        <v>1370</v>
      </c>
      <c r="P193">
        <f t="shared" si="24"/>
        <v>822.52800000000002</v>
      </c>
      <c r="Q193">
        <f t="shared" si="25"/>
        <v>959.61599999999999</v>
      </c>
      <c r="U193" t="s">
        <v>285</v>
      </c>
      <c r="AB193" t="s">
        <v>303</v>
      </c>
      <c r="AD193" t="s">
        <v>290</v>
      </c>
    </row>
    <row r="194" spans="1:30" x14ac:dyDescent="0.3">
      <c r="A194" t="s">
        <v>146</v>
      </c>
      <c r="B194" s="21" t="s">
        <v>282</v>
      </c>
      <c r="C194" s="9" t="s">
        <v>283</v>
      </c>
      <c r="D194" s="9" t="s">
        <v>284</v>
      </c>
      <c r="E194">
        <f t="shared" si="23"/>
        <v>49</v>
      </c>
      <c r="F194" s="10">
        <v>1.3</v>
      </c>
      <c r="G194" s="10">
        <v>1.1000000000000001</v>
      </c>
      <c r="H194" s="10">
        <v>0.3</v>
      </c>
      <c r="I194" s="10">
        <f t="shared" si="20"/>
        <v>0.42900000000000005</v>
      </c>
      <c r="J194" s="10">
        <f t="shared" si="21"/>
        <v>0.25740000000000002</v>
      </c>
      <c r="K194" s="10">
        <f t="shared" si="22"/>
        <v>0.30029999999999996</v>
      </c>
      <c r="N194">
        <v>1900</v>
      </c>
      <c r="O194">
        <v>810</v>
      </c>
      <c r="P194">
        <f t="shared" si="24"/>
        <v>489.06000000000006</v>
      </c>
      <c r="Q194">
        <f t="shared" si="25"/>
        <v>570.56999999999994</v>
      </c>
      <c r="U194" t="s">
        <v>285</v>
      </c>
      <c r="AB194" t="s">
        <v>321</v>
      </c>
      <c r="AD194" t="s">
        <v>290</v>
      </c>
    </row>
    <row r="195" spans="1:30" x14ac:dyDescent="0.3">
      <c r="A195" t="s">
        <v>146</v>
      </c>
      <c r="B195" s="21" t="s">
        <v>282</v>
      </c>
      <c r="C195" s="9" t="s">
        <v>283</v>
      </c>
      <c r="D195" s="9" t="s">
        <v>284</v>
      </c>
      <c r="E195">
        <f t="shared" si="23"/>
        <v>50</v>
      </c>
      <c r="F195" s="10">
        <v>1.4</v>
      </c>
      <c r="G195" s="10">
        <v>0.85</v>
      </c>
      <c r="H195" s="10">
        <v>0.6</v>
      </c>
      <c r="I195" s="10">
        <f t="shared" si="20"/>
        <v>0.71399999999999997</v>
      </c>
      <c r="J195" s="10">
        <f t="shared" si="21"/>
        <v>0.42839999999999995</v>
      </c>
      <c r="K195" s="10">
        <f t="shared" si="22"/>
        <v>0.49979999999999991</v>
      </c>
      <c r="N195">
        <v>1900</v>
      </c>
      <c r="O195">
        <v>1350</v>
      </c>
      <c r="P195">
        <f t="shared" si="24"/>
        <v>813.95999999999992</v>
      </c>
      <c r="Q195">
        <f t="shared" si="25"/>
        <v>949.61999999999978</v>
      </c>
      <c r="U195" t="s">
        <v>285</v>
      </c>
      <c r="AB195" t="s">
        <v>322</v>
      </c>
      <c r="AD195" t="s">
        <v>290</v>
      </c>
    </row>
    <row r="196" spans="1:30" x14ac:dyDescent="0.3">
      <c r="A196" t="s">
        <v>146</v>
      </c>
      <c r="B196" s="21" t="s">
        <v>282</v>
      </c>
      <c r="C196" s="9" t="s">
        <v>283</v>
      </c>
      <c r="D196" s="9" t="s">
        <v>284</v>
      </c>
      <c r="E196">
        <f t="shared" si="23"/>
        <v>51</v>
      </c>
      <c r="F196" s="10">
        <v>1.5</v>
      </c>
      <c r="G196" s="10">
        <v>1</v>
      </c>
      <c r="H196" s="10">
        <v>0.4</v>
      </c>
      <c r="I196" s="10">
        <f t="shared" ref="I196:I259" si="26">F196*G196*H196</f>
        <v>0.60000000000000009</v>
      </c>
      <c r="J196" s="10">
        <f t="shared" ref="J196:J259" si="27">0.6*F196*G196*H196</f>
        <v>0.36</v>
      </c>
      <c r="K196" s="10">
        <f t="shared" ref="K196:K259" si="28">0.7*F196*G196*H196</f>
        <v>0.41999999999999993</v>
      </c>
      <c r="N196">
        <v>1900</v>
      </c>
      <c r="O196">
        <v>1140</v>
      </c>
      <c r="P196">
        <f t="shared" si="24"/>
        <v>684</v>
      </c>
      <c r="Q196">
        <f t="shared" si="25"/>
        <v>797.99999999999989</v>
      </c>
      <c r="U196" t="s">
        <v>76</v>
      </c>
      <c r="AB196" t="s">
        <v>323</v>
      </c>
      <c r="AD196" t="s">
        <v>290</v>
      </c>
    </row>
    <row r="197" spans="1:30" x14ac:dyDescent="0.3">
      <c r="A197" t="s">
        <v>146</v>
      </c>
      <c r="B197" s="21" t="s">
        <v>282</v>
      </c>
      <c r="C197" s="9" t="s">
        <v>283</v>
      </c>
      <c r="D197" s="9" t="s">
        <v>284</v>
      </c>
      <c r="E197">
        <f t="shared" si="23"/>
        <v>52</v>
      </c>
      <c r="F197" s="10">
        <v>1.3</v>
      </c>
      <c r="G197" s="10">
        <v>1.2</v>
      </c>
      <c r="H197" s="10">
        <v>0.3</v>
      </c>
      <c r="I197" s="10">
        <f t="shared" si="26"/>
        <v>0.46799999999999997</v>
      </c>
      <c r="J197" s="10">
        <f t="shared" si="27"/>
        <v>0.28079999999999999</v>
      </c>
      <c r="K197" s="10">
        <f t="shared" si="28"/>
        <v>0.32759999999999995</v>
      </c>
      <c r="N197">
        <v>1900</v>
      </c>
      <c r="O197">
        <v>880</v>
      </c>
      <c r="P197">
        <f t="shared" si="24"/>
        <v>533.52</v>
      </c>
      <c r="Q197">
        <f t="shared" si="25"/>
        <v>622.43999999999994</v>
      </c>
      <c r="U197" t="s">
        <v>285</v>
      </c>
      <c r="AB197" t="s">
        <v>324</v>
      </c>
      <c r="AD197" t="s">
        <v>290</v>
      </c>
    </row>
    <row r="198" spans="1:30" x14ac:dyDescent="0.3">
      <c r="A198" t="s">
        <v>146</v>
      </c>
      <c r="B198" s="21" t="s">
        <v>282</v>
      </c>
      <c r="C198" s="9" t="s">
        <v>283</v>
      </c>
      <c r="D198" s="9" t="s">
        <v>284</v>
      </c>
      <c r="E198">
        <f t="shared" si="23"/>
        <v>53</v>
      </c>
      <c r="F198" s="10">
        <v>1.6</v>
      </c>
      <c r="G198" s="10">
        <v>0.9</v>
      </c>
      <c r="H198" s="10">
        <v>0.6</v>
      </c>
      <c r="I198" s="10">
        <f t="shared" si="26"/>
        <v>0.8640000000000001</v>
      </c>
      <c r="J198" s="10">
        <f t="shared" si="27"/>
        <v>0.51839999999999997</v>
      </c>
      <c r="K198" s="10">
        <f t="shared" si="28"/>
        <v>0.6048</v>
      </c>
      <c r="N198">
        <v>1900</v>
      </c>
      <c r="O198">
        <v>1640</v>
      </c>
      <c r="P198">
        <f t="shared" si="24"/>
        <v>984.95999999999992</v>
      </c>
      <c r="Q198">
        <f t="shared" si="25"/>
        <v>1149.1200000000001</v>
      </c>
      <c r="U198" t="s">
        <v>285</v>
      </c>
      <c r="AB198" t="s">
        <v>325</v>
      </c>
      <c r="AD198" t="s">
        <v>290</v>
      </c>
    </row>
    <row r="199" spans="1:30" x14ac:dyDescent="0.3">
      <c r="A199" t="s">
        <v>146</v>
      </c>
      <c r="B199" s="21" t="s">
        <v>282</v>
      </c>
      <c r="C199" s="9" t="s">
        <v>283</v>
      </c>
      <c r="D199" s="9" t="s">
        <v>284</v>
      </c>
      <c r="E199">
        <f t="shared" si="23"/>
        <v>54</v>
      </c>
      <c r="F199" s="10">
        <v>2</v>
      </c>
      <c r="G199" s="10">
        <v>1</v>
      </c>
      <c r="H199" s="10">
        <v>0.5</v>
      </c>
      <c r="I199" s="10">
        <f t="shared" si="26"/>
        <v>1</v>
      </c>
      <c r="J199" s="10">
        <f t="shared" si="27"/>
        <v>0.6</v>
      </c>
      <c r="K199" s="10">
        <f t="shared" si="28"/>
        <v>0.7</v>
      </c>
      <c r="N199">
        <v>1900</v>
      </c>
      <c r="O199">
        <v>1900</v>
      </c>
      <c r="P199">
        <f t="shared" si="24"/>
        <v>1140</v>
      </c>
      <c r="Q199">
        <f t="shared" si="25"/>
        <v>1330</v>
      </c>
      <c r="U199" t="s">
        <v>285</v>
      </c>
      <c r="AB199" t="s">
        <v>321</v>
      </c>
      <c r="AD199" t="s">
        <v>290</v>
      </c>
    </row>
    <row r="200" spans="1:30" x14ac:dyDescent="0.3">
      <c r="A200" t="s">
        <v>146</v>
      </c>
      <c r="B200" s="21" t="s">
        <v>282</v>
      </c>
      <c r="C200" s="9" t="s">
        <v>283</v>
      </c>
      <c r="D200" s="9" t="s">
        <v>284</v>
      </c>
      <c r="E200">
        <f t="shared" si="23"/>
        <v>55</v>
      </c>
      <c r="F200" s="10">
        <v>1.3</v>
      </c>
      <c r="G200" s="10">
        <v>1.1000000000000001</v>
      </c>
      <c r="H200" s="10">
        <v>0.3</v>
      </c>
      <c r="I200" s="10">
        <f t="shared" si="26"/>
        <v>0.42900000000000005</v>
      </c>
      <c r="J200" s="10">
        <f t="shared" si="27"/>
        <v>0.25740000000000002</v>
      </c>
      <c r="K200" s="10">
        <f t="shared" si="28"/>
        <v>0.30029999999999996</v>
      </c>
      <c r="N200">
        <v>1900</v>
      </c>
      <c r="O200">
        <v>810</v>
      </c>
      <c r="P200">
        <f t="shared" si="24"/>
        <v>489.06000000000006</v>
      </c>
      <c r="Q200">
        <f t="shared" si="25"/>
        <v>570.56999999999994</v>
      </c>
      <c r="U200" t="s">
        <v>285</v>
      </c>
      <c r="AB200" t="s">
        <v>326</v>
      </c>
      <c r="AD200" t="s">
        <v>290</v>
      </c>
    </row>
    <row r="201" spans="1:30" x14ac:dyDescent="0.3">
      <c r="A201" t="s">
        <v>146</v>
      </c>
      <c r="B201" s="21" t="s">
        <v>282</v>
      </c>
      <c r="C201" s="9" t="s">
        <v>283</v>
      </c>
      <c r="D201" s="9" t="s">
        <v>284</v>
      </c>
      <c r="E201">
        <f t="shared" si="23"/>
        <v>56</v>
      </c>
      <c r="F201" s="10">
        <v>2.9</v>
      </c>
      <c r="G201" s="10">
        <v>1.2</v>
      </c>
      <c r="H201" s="10">
        <v>0.75</v>
      </c>
      <c r="I201" s="10">
        <f t="shared" si="26"/>
        <v>2.61</v>
      </c>
      <c r="J201" s="10">
        <f t="shared" si="27"/>
        <v>1.5660000000000001</v>
      </c>
      <c r="K201" s="10">
        <f t="shared" si="28"/>
        <v>1.8269999999999995</v>
      </c>
      <c r="N201">
        <v>1900</v>
      </c>
      <c r="O201">
        <v>4950</v>
      </c>
      <c r="P201">
        <f t="shared" si="24"/>
        <v>2975.4</v>
      </c>
      <c r="Q201">
        <f t="shared" si="25"/>
        <v>3471.2999999999993</v>
      </c>
      <c r="U201" t="s">
        <v>285</v>
      </c>
      <c r="AB201" t="s">
        <v>323</v>
      </c>
      <c r="AD201" t="s">
        <v>290</v>
      </c>
    </row>
    <row r="202" spans="1:30" x14ac:dyDescent="0.3">
      <c r="A202" t="s">
        <v>146</v>
      </c>
      <c r="B202" s="21" t="s">
        <v>282</v>
      </c>
      <c r="C202" s="9" t="s">
        <v>283</v>
      </c>
      <c r="D202" s="9" t="s">
        <v>284</v>
      </c>
      <c r="E202">
        <f t="shared" si="23"/>
        <v>57</v>
      </c>
      <c r="F202" s="10">
        <v>2.2000000000000002</v>
      </c>
      <c r="G202" s="10">
        <v>1.3</v>
      </c>
      <c r="H202" s="10">
        <v>0.4</v>
      </c>
      <c r="I202" s="10">
        <f t="shared" si="26"/>
        <v>1.1440000000000001</v>
      </c>
      <c r="J202" s="10">
        <f t="shared" si="27"/>
        <v>0.68640000000000012</v>
      </c>
      <c r="K202" s="10">
        <f t="shared" si="28"/>
        <v>0.80080000000000018</v>
      </c>
      <c r="N202">
        <v>1900</v>
      </c>
      <c r="O202">
        <v>2170</v>
      </c>
      <c r="P202">
        <f t="shared" si="24"/>
        <v>1304.1600000000003</v>
      </c>
      <c r="Q202">
        <f t="shared" si="25"/>
        <v>1521.5200000000004</v>
      </c>
      <c r="U202" t="s">
        <v>76</v>
      </c>
      <c r="AB202" t="s">
        <v>327</v>
      </c>
      <c r="AD202" t="s">
        <v>290</v>
      </c>
    </row>
    <row r="203" spans="1:30" x14ac:dyDescent="0.3">
      <c r="A203" t="s">
        <v>146</v>
      </c>
      <c r="B203" s="21" t="s">
        <v>282</v>
      </c>
      <c r="C203" s="9" t="s">
        <v>283</v>
      </c>
      <c r="D203" s="9" t="s">
        <v>284</v>
      </c>
      <c r="E203">
        <f t="shared" si="23"/>
        <v>58</v>
      </c>
      <c r="F203" s="10">
        <v>2.5</v>
      </c>
      <c r="G203" s="10">
        <v>1.9</v>
      </c>
      <c r="H203" s="10">
        <v>0.4</v>
      </c>
      <c r="I203" s="10">
        <f t="shared" si="26"/>
        <v>1.9000000000000001</v>
      </c>
      <c r="J203" s="10">
        <f t="shared" si="27"/>
        <v>1.1399999999999999</v>
      </c>
      <c r="K203" s="10">
        <f t="shared" si="28"/>
        <v>1.33</v>
      </c>
      <c r="N203">
        <v>1900</v>
      </c>
      <c r="O203">
        <v>3610</v>
      </c>
      <c r="P203">
        <f t="shared" si="24"/>
        <v>2166</v>
      </c>
      <c r="Q203">
        <f t="shared" si="25"/>
        <v>2527</v>
      </c>
      <c r="U203" t="s">
        <v>285</v>
      </c>
      <c r="AB203" t="s">
        <v>328</v>
      </c>
      <c r="AD203" t="s">
        <v>290</v>
      </c>
    </row>
    <row r="204" spans="1:30" x14ac:dyDescent="0.3">
      <c r="A204" t="s">
        <v>146</v>
      </c>
      <c r="B204" s="21" t="s">
        <v>282</v>
      </c>
      <c r="C204" s="9" t="s">
        <v>283</v>
      </c>
      <c r="D204" s="9" t="s">
        <v>284</v>
      </c>
      <c r="E204">
        <f t="shared" si="23"/>
        <v>59</v>
      </c>
      <c r="F204" s="10">
        <v>3.7</v>
      </c>
      <c r="G204" s="10">
        <v>1.7</v>
      </c>
      <c r="H204" s="10">
        <v>0.5</v>
      </c>
      <c r="I204" s="10">
        <f t="shared" si="26"/>
        <v>3.145</v>
      </c>
      <c r="J204" s="10">
        <f t="shared" si="27"/>
        <v>1.887</v>
      </c>
      <c r="K204" s="10">
        <f t="shared" si="28"/>
        <v>2.2014999999999998</v>
      </c>
      <c r="N204">
        <v>1900</v>
      </c>
      <c r="O204">
        <v>5970</v>
      </c>
      <c r="P204">
        <f t="shared" si="24"/>
        <v>3585.3</v>
      </c>
      <c r="Q204">
        <f t="shared" si="25"/>
        <v>4182.8499999999995</v>
      </c>
      <c r="U204" t="s">
        <v>285</v>
      </c>
      <c r="AB204" t="s">
        <v>329</v>
      </c>
      <c r="AD204" t="s">
        <v>290</v>
      </c>
    </row>
    <row r="205" spans="1:30" x14ac:dyDescent="0.3">
      <c r="A205" t="s">
        <v>146</v>
      </c>
      <c r="B205" s="21" t="s">
        <v>282</v>
      </c>
      <c r="C205" s="9" t="s">
        <v>283</v>
      </c>
      <c r="D205" s="9" t="s">
        <v>284</v>
      </c>
      <c r="E205">
        <f t="shared" si="23"/>
        <v>60</v>
      </c>
      <c r="F205" s="10">
        <v>2.2000000000000002</v>
      </c>
      <c r="G205" s="10">
        <v>1.2</v>
      </c>
      <c r="H205" s="10">
        <v>0.4</v>
      </c>
      <c r="I205" s="10">
        <f t="shared" si="26"/>
        <v>1.056</v>
      </c>
      <c r="J205" s="10">
        <f t="shared" si="27"/>
        <v>0.63360000000000005</v>
      </c>
      <c r="K205" s="10">
        <f t="shared" si="28"/>
        <v>0.73919999999999997</v>
      </c>
      <c r="N205">
        <v>1900</v>
      </c>
      <c r="O205">
        <v>2000</v>
      </c>
      <c r="P205">
        <f t="shared" si="24"/>
        <v>1203.8400000000001</v>
      </c>
      <c r="Q205">
        <f t="shared" si="25"/>
        <v>1404.48</v>
      </c>
      <c r="U205" t="s">
        <v>285</v>
      </c>
      <c r="AB205" t="s">
        <v>322</v>
      </c>
      <c r="AD205" t="s">
        <v>290</v>
      </c>
    </row>
    <row r="206" spans="1:30" x14ac:dyDescent="0.3">
      <c r="A206" t="s">
        <v>146</v>
      </c>
      <c r="B206" s="21" t="s">
        <v>282</v>
      </c>
      <c r="C206" s="9" t="s">
        <v>283</v>
      </c>
      <c r="D206" s="9" t="s">
        <v>284</v>
      </c>
      <c r="E206">
        <f t="shared" si="23"/>
        <v>61</v>
      </c>
      <c r="F206" s="10">
        <v>2.8</v>
      </c>
      <c r="G206" s="10">
        <v>2.2000000000000002</v>
      </c>
      <c r="H206" s="10">
        <v>0.6</v>
      </c>
      <c r="I206" s="10">
        <f t="shared" si="26"/>
        <v>3.6959999999999997</v>
      </c>
      <c r="J206" s="10">
        <f t="shared" si="27"/>
        <v>2.2176</v>
      </c>
      <c r="K206" s="10">
        <f t="shared" si="28"/>
        <v>2.5871999999999997</v>
      </c>
      <c r="N206">
        <v>1900</v>
      </c>
      <c r="O206">
        <v>7020</v>
      </c>
      <c r="P206">
        <f t="shared" si="24"/>
        <v>4213.4399999999996</v>
      </c>
      <c r="Q206">
        <f t="shared" si="25"/>
        <v>4915.6799999999994</v>
      </c>
      <c r="U206" t="s">
        <v>285</v>
      </c>
      <c r="AB206" t="s">
        <v>330</v>
      </c>
      <c r="AD206" t="s">
        <v>290</v>
      </c>
    </row>
    <row r="207" spans="1:30" x14ac:dyDescent="0.3">
      <c r="A207" t="s">
        <v>146</v>
      </c>
      <c r="B207" s="21" t="s">
        <v>282</v>
      </c>
      <c r="C207" s="9" t="s">
        <v>283</v>
      </c>
      <c r="D207" s="9" t="s">
        <v>284</v>
      </c>
      <c r="E207">
        <f t="shared" si="23"/>
        <v>62</v>
      </c>
      <c r="F207" s="10">
        <v>2.5</v>
      </c>
      <c r="G207" s="10">
        <v>1.1000000000000001</v>
      </c>
      <c r="H207" s="10">
        <v>0.45</v>
      </c>
      <c r="I207" s="10">
        <f t="shared" si="26"/>
        <v>1.2375</v>
      </c>
      <c r="J207" s="10">
        <f t="shared" si="27"/>
        <v>0.74250000000000005</v>
      </c>
      <c r="K207" s="10">
        <f t="shared" si="28"/>
        <v>0.86625000000000019</v>
      </c>
      <c r="N207">
        <v>1900</v>
      </c>
      <c r="O207">
        <v>2350</v>
      </c>
      <c r="P207">
        <f t="shared" si="24"/>
        <v>1410.75</v>
      </c>
      <c r="Q207">
        <f t="shared" si="25"/>
        <v>1645.8750000000005</v>
      </c>
      <c r="U207" t="s">
        <v>285</v>
      </c>
      <c r="AB207" t="s">
        <v>331</v>
      </c>
      <c r="AD207" t="s">
        <v>290</v>
      </c>
    </row>
    <row r="208" spans="1:30" x14ac:dyDescent="0.3">
      <c r="A208" t="s">
        <v>146</v>
      </c>
      <c r="B208" s="21" t="s">
        <v>282</v>
      </c>
      <c r="C208" s="9" t="s">
        <v>283</v>
      </c>
      <c r="D208" s="9" t="s">
        <v>284</v>
      </c>
      <c r="E208">
        <f>E207+1</f>
        <v>63</v>
      </c>
      <c r="F208" s="10">
        <v>1.3</v>
      </c>
      <c r="G208" s="10">
        <v>0.7</v>
      </c>
      <c r="H208" s="10">
        <v>0.5</v>
      </c>
      <c r="I208" s="10">
        <f t="shared" si="26"/>
        <v>0.45499999999999996</v>
      </c>
      <c r="J208" s="10">
        <f t="shared" si="27"/>
        <v>0.27299999999999996</v>
      </c>
      <c r="K208" s="10">
        <f t="shared" si="28"/>
        <v>0.31849999999999995</v>
      </c>
      <c r="N208">
        <v>1900</v>
      </c>
      <c r="O208">
        <v>860</v>
      </c>
      <c r="P208">
        <f t="shared" si="24"/>
        <v>518.69999999999993</v>
      </c>
      <c r="Q208">
        <f t="shared" si="25"/>
        <v>605.14999999999986</v>
      </c>
      <c r="U208" t="s">
        <v>285</v>
      </c>
      <c r="AB208" t="s">
        <v>332</v>
      </c>
      <c r="AD208" t="s">
        <v>290</v>
      </c>
    </row>
    <row r="209" spans="1:30" x14ac:dyDescent="0.3">
      <c r="A209" t="s">
        <v>146</v>
      </c>
      <c r="B209" s="21" t="s">
        <v>282</v>
      </c>
      <c r="C209" s="9" t="s">
        <v>283</v>
      </c>
      <c r="D209" s="9" t="s">
        <v>284</v>
      </c>
      <c r="E209">
        <f t="shared" si="23"/>
        <v>64</v>
      </c>
      <c r="F209" s="10">
        <v>1.9</v>
      </c>
      <c r="G209" s="10">
        <v>1.7</v>
      </c>
      <c r="H209" s="10">
        <v>0.35</v>
      </c>
      <c r="I209" s="10">
        <f t="shared" si="26"/>
        <v>1.1304999999999998</v>
      </c>
      <c r="J209" s="10">
        <f t="shared" si="27"/>
        <v>0.6782999999999999</v>
      </c>
      <c r="K209" s="10">
        <f t="shared" si="28"/>
        <v>0.79134999999999989</v>
      </c>
      <c r="N209">
        <v>1900</v>
      </c>
      <c r="O209">
        <v>2140</v>
      </c>
      <c r="P209">
        <f t="shared" si="24"/>
        <v>1288.7699999999998</v>
      </c>
      <c r="Q209">
        <f t="shared" si="25"/>
        <v>1503.5649999999998</v>
      </c>
      <c r="U209" t="s">
        <v>285</v>
      </c>
      <c r="AB209" t="s">
        <v>333</v>
      </c>
      <c r="AD209" t="s">
        <v>290</v>
      </c>
    </row>
    <row r="210" spans="1:30" x14ac:dyDescent="0.3">
      <c r="A210" t="s">
        <v>146</v>
      </c>
      <c r="B210" s="21" t="s">
        <v>282</v>
      </c>
      <c r="C210" s="9" t="s">
        <v>283</v>
      </c>
      <c r="D210" s="9" t="s">
        <v>284</v>
      </c>
      <c r="E210">
        <f t="shared" si="23"/>
        <v>65</v>
      </c>
      <c r="F210" s="10">
        <v>2.2999999999999998</v>
      </c>
      <c r="G210" s="10">
        <v>1.2</v>
      </c>
      <c r="H210" s="10">
        <v>0.7</v>
      </c>
      <c r="I210" s="10">
        <f t="shared" si="26"/>
        <v>1.9319999999999997</v>
      </c>
      <c r="J210" s="10">
        <f t="shared" si="27"/>
        <v>1.1591999999999998</v>
      </c>
      <c r="K210" s="10">
        <f t="shared" si="28"/>
        <v>1.3523999999999998</v>
      </c>
      <c r="N210">
        <v>1900</v>
      </c>
      <c r="O210">
        <v>3670</v>
      </c>
      <c r="P210">
        <f t="shared" si="24"/>
        <v>2202.4799999999996</v>
      </c>
      <c r="Q210">
        <f t="shared" si="25"/>
        <v>2569.5599999999995</v>
      </c>
      <c r="U210" t="s">
        <v>285</v>
      </c>
      <c r="AB210" t="s">
        <v>334</v>
      </c>
      <c r="AD210" t="s">
        <v>290</v>
      </c>
    </row>
    <row r="211" spans="1:30" x14ac:dyDescent="0.3">
      <c r="A211" t="s">
        <v>146</v>
      </c>
      <c r="B211" s="21" t="s">
        <v>282</v>
      </c>
      <c r="C211" s="9" t="s">
        <v>283</v>
      </c>
      <c r="D211" s="9" t="s">
        <v>284</v>
      </c>
      <c r="E211">
        <f t="shared" si="23"/>
        <v>66</v>
      </c>
      <c r="F211" s="10">
        <v>3.3</v>
      </c>
      <c r="G211" s="10">
        <v>2.4</v>
      </c>
      <c r="H211" s="10">
        <v>0.4</v>
      </c>
      <c r="I211" s="10">
        <f t="shared" si="26"/>
        <v>3.1679999999999997</v>
      </c>
      <c r="J211" s="10">
        <f t="shared" si="27"/>
        <v>1.9007999999999996</v>
      </c>
      <c r="K211" s="10">
        <f t="shared" si="28"/>
        <v>2.2175999999999996</v>
      </c>
      <c r="N211">
        <v>1900</v>
      </c>
      <c r="O211">
        <v>6010</v>
      </c>
      <c r="P211">
        <f t="shared" si="24"/>
        <v>3611.5199999999991</v>
      </c>
      <c r="Q211">
        <f t="shared" si="25"/>
        <v>4213.4399999999996</v>
      </c>
      <c r="U211" t="s">
        <v>76</v>
      </c>
      <c r="AB211" t="s">
        <v>335</v>
      </c>
      <c r="AD211" t="s">
        <v>290</v>
      </c>
    </row>
    <row r="212" spans="1:30" x14ac:dyDescent="0.3">
      <c r="A212" t="s">
        <v>146</v>
      </c>
      <c r="B212" s="21" t="s">
        <v>282</v>
      </c>
      <c r="C212" s="9" t="s">
        <v>283</v>
      </c>
      <c r="D212" s="9" t="s">
        <v>284</v>
      </c>
      <c r="E212">
        <f t="shared" ref="E212:E225" si="29">E211+1</f>
        <v>67</v>
      </c>
      <c r="F212" s="10">
        <v>2.9</v>
      </c>
      <c r="G212" s="10">
        <v>1.3</v>
      </c>
      <c r="H212" s="10">
        <v>0.4</v>
      </c>
      <c r="I212" s="10">
        <f t="shared" si="26"/>
        <v>1.508</v>
      </c>
      <c r="J212" s="10">
        <f t="shared" si="27"/>
        <v>0.90480000000000005</v>
      </c>
      <c r="K212" s="10">
        <f t="shared" si="28"/>
        <v>1.0555999999999999</v>
      </c>
      <c r="N212">
        <v>1900</v>
      </c>
      <c r="O212">
        <v>2860</v>
      </c>
      <c r="P212">
        <f t="shared" si="24"/>
        <v>1719.1200000000001</v>
      </c>
      <c r="Q212">
        <f t="shared" si="25"/>
        <v>2005.6399999999996</v>
      </c>
      <c r="U212" t="s">
        <v>76</v>
      </c>
      <c r="AB212" t="s">
        <v>327</v>
      </c>
      <c r="AD212" t="s">
        <v>290</v>
      </c>
    </row>
    <row r="213" spans="1:30" x14ac:dyDescent="0.3">
      <c r="A213" t="s">
        <v>146</v>
      </c>
      <c r="B213" s="21" t="s">
        <v>282</v>
      </c>
      <c r="C213" s="9" t="s">
        <v>283</v>
      </c>
      <c r="D213" s="9" t="s">
        <v>284</v>
      </c>
      <c r="E213">
        <f t="shared" si="29"/>
        <v>68</v>
      </c>
      <c r="F213" s="10">
        <v>2</v>
      </c>
      <c r="G213" s="10">
        <v>1.8</v>
      </c>
      <c r="H213" s="10">
        <v>0.4</v>
      </c>
      <c r="I213" s="10">
        <f t="shared" si="26"/>
        <v>1.4400000000000002</v>
      </c>
      <c r="J213" s="10">
        <f t="shared" si="27"/>
        <v>0.8640000000000001</v>
      </c>
      <c r="K213" s="10">
        <f t="shared" si="28"/>
        <v>1.008</v>
      </c>
      <c r="N213">
        <v>1900</v>
      </c>
      <c r="O213">
        <v>2730</v>
      </c>
      <c r="P213">
        <f t="shared" si="24"/>
        <v>1641.6000000000001</v>
      </c>
      <c r="Q213">
        <f t="shared" si="25"/>
        <v>1915.2</v>
      </c>
      <c r="U213" t="s">
        <v>285</v>
      </c>
      <c r="AB213" t="s">
        <v>336</v>
      </c>
      <c r="AD213" t="s">
        <v>290</v>
      </c>
    </row>
    <row r="214" spans="1:30" x14ac:dyDescent="0.3">
      <c r="A214" t="s">
        <v>146</v>
      </c>
      <c r="B214" s="21" t="s">
        <v>282</v>
      </c>
      <c r="C214" s="9" t="s">
        <v>283</v>
      </c>
      <c r="D214" s="9" t="s">
        <v>284</v>
      </c>
      <c r="E214">
        <f t="shared" si="29"/>
        <v>69</v>
      </c>
      <c r="F214" s="10">
        <v>3.1</v>
      </c>
      <c r="G214" s="10">
        <v>1.8</v>
      </c>
      <c r="H214" s="10">
        <v>0.5</v>
      </c>
      <c r="I214" s="10">
        <f t="shared" si="26"/>
        <v>2.79</v>
      </c>
      <c r="J214" s="10">
        <f t="shared" si="27"/>
        <v>1.6739999999999999</v>
      </c>
      <c r="K214" s="10">
        <f t="shared" si="28"/>
        <v>1.9530000000000001</v>
      </c>
      <c r="N214">
        <v>1900</v>
      </c>
      <c r="O214">
        <v>5300</v>
      </c>
      <c r="P214">
        <f t="shared" si="24"/>
        <v>3180.6</v>
      </c>
      <c r="Q214">
        <f t="shared" si="25"/>
        <v>3710.7000000000003</v>
      </c>
      <c r="U214" t="s">
        <v>285</v>
      </c>
      <c r="AB214" t="s">
        <v>333</v>
      </c>
      <c r="AD214" t="s">
        <v>290</v>
      </c>
    </row>
    <row r="215" spans="1:30" x14ac:dyDescent="0.3">
      <c r="A215" t="s">
        <v>146</v>
      </c>
      <c r="B215" s="21" t="s">
        <v>282</v>
      </c>
      <c r="C215" s="9" t="s">
        <v>283</v>
      </c>
      <c r="D215" s="9" t="s">
        <v>284</v>
      </c>
      <c r="E215">
        <f t="shared" si="29"/>
        <v>70</v>
      </c>
      <c r="F215" s="10">
        <v>2.9</v>
      </c>
      <c r="G215" s="10">
        <v>2.2000000000000002</v>
      </c>
      <c r="H215" s="10">
        <v>0.4</v>
      </c>
      <c r="I215" s="10">
        <f t="shared" si="26"/>
        <v>2.552</v>
      </c>
      <c r="J215" s="10">
        <f t="shared" si="27"/>
        <v>1.5312000000000001</v>
      </c>
      <c r="K215" s="10">
        <f t="shared" si="28"/>
        <v>1.7864000000000002</v>
      </c>
      <c r="N215">
        <v>1900</v>
      </c>
      <c r="O215">
        <v>4840</v>
      </c>
      <c r="P215">
        <f t="shared" si="24"/>
        <v>2909.28</v>
      </c>
      <c r="Q215">
        <f t="shared" si="25"/>
        <v>3394.1600000000003</v>
      </c>
      <c r="U215" t="s">
        <v>285</v>
      </c>
      <c r="AB215" t="s">
        <v>325</v>
      </c>
      <c r="AD215" t="s">
        <v>290</v>
      </c>
    </row>
    <row r="216" spans="1:30" x14ac:dyDescent="0.3">
      <c r="A216" t="s">
        <v>146</v>
      </c>
      <c r="B216" s="21" t="s">
        <v>282</v>
      </c>
      <c r="C216" s="9" t="s">
        <v>283</v>
      </c>
      <c r="D216" s="9" t="s">
        <v>284</v>
      </c>
      <c r="E216">
        <f t="shared" si="29"/>
        <v>71</v>
      </c>
      <c r="F216" s="10">
        <v>2.4</v>
      </c>
      <c r="G216" s="10">
        <v>1.3</v>
      </c>
      <c r="H216" s="10">
        <v>0.5</v>
      </c>
      <c r="I216" s="10">
        <f t="shared" si="26"/>
        <v>1.56</v>
      </c>
      <c r="J216" s="10">
        <f t="shared" si="27"/>
        <v>0.93599999999999994</v>
      </c>
      <c r="K216" s="10">
        <f t="shared" si="28"/>
        <v>1.0920000000000001</v>
      </c>
      <c r="N216">
        <v>1900</v>
      </c>
      <c r="O216">
        <v>2960</v>
      </c>
      <c r="P216">
        <f t="shared" si="24"/>
        <v>1778.3999999999999</v>
      </c>
      <c r="Q216">
        <f t="shared" si="25"/>
        <v>2074.8000000000002</v>
      </c>
      <c r="U216" t="s">
        <v>285</v>
      </c>
      <c r="AB216" t="s">
        <v>331</v>
      </c>
      <c r="AD216" t="s">
        <v>290</v>
      </c>
    </row>
    <row r="217" spans="1:30" x14ac:dyDescent="0.3">
      <c r="A217" t="s">
        <v>146</v>
      </c>
      <c r="B217" s="21" t="s">
        <v>282</v>
      </c>
      <c r="C217" s="9" t="s">
        <v>283</v>
      </c>
      <c r="D217" s="9" t="s">
        <v>284</v>
      </c>
      <c r="E217">
        <f t="shared" si="29"/>
        <v>72</v>
      </c>
      <c r="F217" s="10">
        <v>2.4</v>
      </c>
      <c r="G217" s="10">
        <v>2.2000000000000002</v>
      </c>
      <c r="H217" s="10">
        <v>0.3</v>
      </c>
      <c r="I217" s="10">
        <f t="shared" si="26"/>
        <v>1.5840000000000001</v>
      </c>
      <c r="J217" s="10">
        <f t="shared" si="27"/>
        <v>0.95040000000000002</v>
      </c>
      <c r="K217" s="10">
        <f t="shared" si="28"/>
        <v>1.1088</v>
      </c>
      <c r="N217">
        <v>1900</v>
      </c>
      <c r="O217">
        <v>3000</v>
      </c>
      <c r="P217">
        <f t="shared" si="24"/>
        <v>1805.76</v>
      </c>
      <c r="Q217">
        <f t="shared" si="25"/>
        <v>2106.7199999999998</v>
      </c>
      <c r="U217" t="s">
        <v>285</v>
      </c>
      <c r="AB217" t="s">
        <v>306</v>
      </c>
      <c r="AD217" t="s">
        <v>290</v>
      </c>
    </row>
    <row r="218" spans="1:30" x14ac:dyDescent="0.3">
      <c r="A218" t="s">
        <v>146</v>
      </c>
      <c r="B218" s="21" t="s">
        <v>282</v>
      </c>
      <c r="C218" s="9" t="s">
        <v>283</v>
      </c>
      <c r="D218" s="9" t="s">
        <v>284</v>
      </c>
      <c r="E218">
        <f t="shared" si="29"/>
        <v>73</v>
      </c>
      <c r="F218" s="10">
        <v>1.5</v>
      </c>
      <c r="G218" s="10">
        <v>0.8</v>
      </c>
      <c r="H218" s="10">
        <v>0.3</v>
      </c>
      <c r="I218" s="10">
        <f t="shared" si="26"/>
        <v>0.36000000000000004</v>
      </c>
      <c r="J218" s="10">
        <f t="shared" si="27"/>
        <v>0.216</v>
      </c>
      <c r="K218" s="10">
        <f t="shared" si="28"/>
        <v>0.25199999999999995</v>
      </c>
      <c r="N218">
        <v>1900</v>
      </c>
      <c r="O218">
        <v>680</v>
      </c>
      <c r="P218">
        <f t="shared" si="24"/>
        <v>410.4</v>
      </c>
      <c r="Q218">
        <f t="shared" si="25"/>
        <v>478.7999999999999</v>
      </c>
      <c r="U218" t="s">
        <v>76</v>
      </c>
      <c r="AB218" t="s">
        <v>337</v>
      </c>
      <c r="AD218" t="s">
        <v>290</v>
      </c>
    </row>
    <row r="219" spans="1:30" x14ac:dyDescent="0.3">
      <c r="A219" t="s">
        <v>146</v>
      </c>
      <c r="B219" s="21" t="s">
        <v>282</v>
      </c>
      <c r="C219" s="9" t="s">
        <v>283</v>
      </c>
      <c r="D219" s="9" t="s">
        <v>284</v>
      </c>
      <c r="E219">
        <f t="shared" si="29"/>
        <v>74</v>
      </c>
      <c r="F219" s="10">
        <v>2</v>
      </c>
      <c r="G219" s="10">
        <v>1.3</v>
      </c>
      <c r="H219" s="10">
        <v>0.3</v>
      </c>
      <c r="I219" s="10">
        <f t="shared" si="26"/>
        <v>0.78</v>
      </c>
      <c r="J219" s="10">
        <f t="shared" si="27"/>
        <v>0.46799999999999997</v>
      </c>
      <c r="K219" s="10">
        <f t="shared" si="28"/>
        <v>0.54599999999999993</v>
      </c>
      <c r="N219">
        <v>1900</v>
      </c>
      <c r="O219">
        <v>1480</v>
      </c>
      <c r="P219">
        <f t="shared" si="24"/>
        <v>889.19999999999993</v>
      </c>
      <c r="Q219">
        <f t="shared" si="25"/>
        <v>1037.3999999999999</v>
      </c>
      <c r="U219" t="s">
        <v>285</v>
      </c>
      <c r="AB219" t="s">
        <v>291</v>
      </c>
      <c r="AD219" t="s">
        <v>290</v>
      </c>
    </row>
    <row r="220" spans="1:30" x14ac:dyDescent="0.3">
      <c r="A220" t="s">
        <v>146</v>
      </c>
      <c r="B220" s="21" t="s">
        <v>282</v>
      </c>
      <c r="C220" s="9" t="s">
        <v>283</v>
      </c>
      <c r="D220" s="9" t="s">
        <v>284</v>
      </c>
      <c r="E220">
        <f t="shared" si="29"/>
        <v>75</v>
      </c>
      <c r="F220" s="10">
        <v>2.4</v>
      </c>
      <c r="G220" s="10">
        <v>1.6</v>
      </c>
      <c r="H220" s="10">
        <v>1</v>
      </c>
      <c r="I220" s="10">
        <f t="shared" si="26"/>
        <v>3.84</v>
      </c>
      <c r="J220" s="10">
        <f t="shared" si="27"/>
        <v>2.3039999999999998</v>
      </c>
      <c r="K220" s="10">
        <f t="shared" si="28"/>
        <v>2.6880000000000002</v>
      </c>
      <c r="N220">
        <v>1900</v>
      </c>
      <c r="O220">
        <v>7290</v>
      </c>
      <c r="P220">
        <f t="shared" si="24"/>
        <v>4377.5999999999995</v>
      </c>
      <c r="Q220">
        <f t="shared" si="25"/>
        <v>5107.2000000000007</v>
      </c>
      <c r="U220" t="s">
        <v>76</v>
      </c>
      <c r="AB220" t="s">
        <v>338</v>
      </c>
      <c r="AD220" t="s">
        <v>290</v>
      </c>
    </row>
    <row r="221" spans="1:30" x14ac:dyDescent="0.3">
      <c r="A221" t="s">
        <v>146</v>
      </c>
      <c r="B221" s="21" t="s">
        <v>282</v>
      </c>
      <c r="C221" s="9" t="s">
        <v>283</v>
      </c>
      <c r="D221" s="9" t="s">
        <v>284</v>
      </c>
      <c r="E221">
        <f t="shared" si="29"/>
        <v>76</v>
      </c>
      <c r="F221" s="10">
        <v>2.6</v>
      </c>
      <c r="G221" s="10">
        <v>1.2</v>
      </c>
      <c r="H221" s="10">
        <v>0.2</v>
      </c>
      <c r="I221" s="10">
        <f t="shared" si="26"/>
        <v>0.62400000000000011</v>
      </c>
      <c r="J221" s="10">
        <f t="shared" si="27"/>
        <v>0.37440000000000001</v>
      </c>
      <c r="K221" s="10">
        <f t="shared" si="28"/>
        <v>0.43679999999999997</v>
      </c>
      <c r="N221">
        <v>1900</v>
      </c>
      <c r="O221">
        <v>1180</v>
      </c>
      <c r="P221">
        <f t="shared" si="24"/>
        <v>711.36</v>
      </c>
      <c r="Q221">
        <f t="shared" si="25"/>
        <v>829.92</v>
      </c>
      <c r="U221" t="s">
        <v>285</v>
      </c>
      <c r="AB221" t="s">
        <v>339</v>
      </c>
      <c r="AD221" t="s">
        <v>290</v>
      </c>
    </row>
    <row r="222" spans="1:30" x14ac:dyDescent="0.3">
      <c r="A222" t="s">
        <v>146</v>
      </c>
      <c r="B222" s="21" t="s">
        <v>282</v>
      </c>
      <c r="C222" s="9" t="s">
        <v>283</v>
      </c>
      <c r="D222" s="9" t="s">
        <v>284</v>
      </c>
      <c r="E222">
        <f t="shared" si="29"/>
        <v>77</v>
      </c>
      <c r="F222" s="10">
        <v>2.9</v>
      </c>
      <c r="G222" s="10">
        <v>1.8</v>
      </c>
      <c r="H222" s="10">
        <v>0.37</v>
      </c>
      <c r="I222" s="10">
        <f t="shared" si="26"/>
        <v>1.9313999999999998</v>
      </c>
      <c r="J222" s="10">
        <f t="shared" si="27"/>
        <v>1.1588400000000001</v>
      </c>
      <c r="K222" s="10">
        <f t="shared" si="28"/>
        <v>1.35198</v>
      </c>
      <c r="N222">
        <v>1900</v>
      </c>
      <c r="O222">
        <v>3660</v>
      </c>
      <c r="P222">
        <f t="shared" si="24"/>
        <v>2201.7960000000003</v>
      </c>
      <c r="Q222">
        <f t="shared" si="25"/>
        <v>2568.7619999999997</v>
      </c>
      <c r="U222" t="s">
        <v>285</v>
      </c>
      <c r="AB222" t="s">
        <v>340</v>
      </c>
      <c r="AD222" t="s">
        <v>290</v>
      </c>
    </row>
    <row r="223" spans="1:30" x14ac:dyDescent="0.3">
      <c r="A223" t="s">
        <v>146</v>
      </c>
      <c r="B223" s="21" t="s">
        <v>282</v>
      </c>
      <c r="C223" s="9" t="s">
        <v>283</v>
      </c>
      <c r="D223" s="9" t="s">
        <v>284</v>
      </c>
      <c r="E223">
        <f t="shared" si="29"/>
        <v>78</v>
      </c>
      <c r="F223" s="10">
        <v>2.1</v>
      </c>
      <c r="G223" s="10">
        <v>1.8</v>
      </c>
      <c r="H223" s="10">
        <v>0.5</v>
      </c>
      <c r="I223" s="10">
        <f t="shared" si="26"/>
        <v>1.8900000000000001</v>
      </c>
      <c r="J223" s="10">
        <f t="shared" si="27"/>
        <v>1.1340000000000001</v>
      </c>
      <c r="K223" s="10">
        <f t="shared" si="28"/>
        <v>1.323</v>
      </c>
      <c r="N223">
        <v>1900</v>
      </c>
      <c r="O223">
        <v>3590</v>
      </c>
      <c r="P223">
        <f t="shared" si="24"/>
        <v>2154.6000000000004</v>
      </c>
      <c r="Q223">
        <f t="shared" si="25"/>
        <v>2513.6999999999998</v>
      </c>
      <c r="U223" t="s">
        <v>285</v>
      </c>
      <c r="AB223" t="s">
        <v>321</v>
      </c>
      <c r="AD223" t="s">
        <v>290</v>
      </c>
    </row>
    <row r="224" spans="1:30" x14ac:dyDescent="0.3">
      <c r="A224" t="s">
        <v>146</v>
      </c>
      <c r="B224" s="21" t="s">
        <v>282</v>
      </c>
      <c r="C224" s="9" t="s">
        <v>283</v>
      </c>
      <c r="D224" s="9" t="s">
        <v>284</v>
      </c>
      <c r="E224">
        <f t="shared" si="29"/>
        <v>79</v>
      </c>
      <c r="F224" s="10">
        <v>2.2999999999999998</v>
      </c>
      <c r="G224" s="10">
        <v>1.4</v>
      </c>
      <c r="H224" s="10">
        <v>0.4</v>
      </c>
      <c r="I224" s="10">
        <f t="shared" si="26"/>
        <v>1.288</v>
      </c>
      <c r="J224" s="10">
        <f t="shared" si="27"/>
        <v>0.77279999999999993</v>
      </c>
      <c r="K224" s="10">
        <f t="shared" si="28"/>
        <v>0.90159999999999985</v>
      </c>
      <c r="N224">
        <v>1900</v>
      </c>
      <c r="O224">
        <v>2440</v>
      </c>
      <c r="P224">
        <f t="shared" si="24"/>
        <v>1468.32</v>
      </c>
      <c r="Q224">
        <f t="shared" si="25"/>
        <v>1713.0399999999997</v>
      </c>
      <c r="U224" t="s">
        <v>285</v>
      </c>
      <c r="AB224" t="s">
        <v>341</v>
      </c>
      <c r="AD224" t="s">
        <v>290</v>
      </c>
    </row>
    <row r="225" spans="1:33" x14ac:dyDescent="0.3">
      <c r="A225" t="s">
        <v>146</v>
      </c>
      <c r="B225" s="21" t="s">
        <v>282</v>
      </c>
      <c r="C225" s="9" t="s">
        <v>283</v>
      </c>
      <c r="D225" s="9" t="s">
        <v>284</v>
      </c>
      <c r="E225">
        <f t="shared" si="29"/>
        <v>80</v>
      </c>
      <c r="F225" s="10">
        <v>2.6</v>
      </c>
      <c r="G225" s="10">
        <v>0.9</v>
      </c>
      <c r="H225" s="10">
        <v>0.5</v>
      </c>
      <c r="I225" s="10">
        <f t="shared" si="26"/>
        <v>1.1700000000000002</v>
      </c>
      <c r="J225" s="10">
        <f t="shared" si="27"/>
        <v>0.70200000000000007</v>
      </c>
      <c r="K225" s="10">
        <f t="shared" si="28"/>
        <v>0.81899999999999995</v>
      </c>
      <c r="N225">
        <v>1900</v>
      </c>
      <c r="O225">
        <v>2220</v>
      </c>
      <c r="P225">
        <f t="shared" si="24"/>
        <v>1333.8000000000002</v>
      </c>
      <c r="Q225">
        <f t="shared" si="25"/>
        <v>1556.1</v>
      </c>
      <c r="U225" t="s">
        <v>285</v>
      </c>
      <c r="AB225" t="s">
        <v>342</v>
      </c>
      <c r="AD225" t="s">
        <v>290</v>
      </c>
    </row>
    <row r="226" spans="1:33" x14ac:dyDescent="0.3">
      <c r="A226" t="s">
        <v>146</v>
      </c>
      <c r="B226" s="21" t="s">
        <v>282</v>
      </c>
      <c r="C226" s="9" t="s">
        <v>283</v>
      </c>
      <c r="D226" s="9" t="s">
        <v>284</v>
      </c>
      <c r="E226">
        <v>81</v>
      </c>
      <c r="F226" s="10">
        <v>2.1</v>
      </c>
      <c r="G226" s="10">
        <v>1.6</v>
      </c>
      <c r="H226" s="10">
        <v>0.5</v>
      </c>
      <c r="I226" s="10">
        <f t="shared" si="26"/>
        <v>1.6800000000000002</v>
      </c>
      <c r="J226" s="10">
        <f t="shared" si="27"/>
        <v>1.008</v>
      </c>
      <c r="K226" s="10">
        <f t="shared" si="28"/>
        <v>1.1759999999999999</v>
      </c>
      <c r="N226">
        <v>1900</v>
      </c>
      <c r="O226">
        <v>3190</v>
      </c>
      <c r="P226">
        <f t="shared" si="24"/>
        <v>1915.2</v>
      </c>
      <c r="Q226">
        <f t="shared" si="25"/>
        <v>2234.4</v>
      </c>
      <c r="U226" t="s">
        <v>285</v>
      </c>
      <c r="AB226" t="s">
        <v>343</v>
      </c>
      <c r="AD226" t="s">
        <v>290</v>
      </c>
    </row>
    <row r="227" spans="1:33" x14ac:dyDescent="0.3">
      <c r="A227" t="s">
        <v>344</v>
      </c>
      <c r="B227" s="21" t="s">
        <v>345</v>
      </c>
      <c r="C227" s="9" t="s">
        <v>346</v>
      </c>
      <c r="D227" s="9" t="s">
        <v>347</v>
      </c>
      <c r="E227" t="s">
        <v>348</v>
      </c>
      <c r="F227" s="10">
        <v>3.6</v>
      </c>
      <c r="G227" s="10">
        <v>3</v>
      </c>
      <c r="H227" s="10">
        <v>2.6</v>
      </c>
      <c r="I227" s="10">
        <f t="shared" si="26"/>
        <v>28.080000000000002</v>
      </c>
      <c r="J227" s="10">
        <f t="shared" si="27"/>
        <v>16.848000000000003</v>
      </c>
      <c r="K227" s="10">
        <f t="shared" si="28"/>
        <v>19.656000000000002</v>
      </c>
      <c r="L227">
        <v>22.46</v>
      </c>
      <c r="N227">
        <f>O227/L227</f>
        <v>2400.26714158504</v>
      </c>
      <c r="O227">
        <v>53910</v>
      </c>
      <c r="P227">
        <f t="shared" si="24"/>
        <v>40439.700801424762</v>
      </c>
      <c r="Q227">
        <f t="shared" si="25"/>
        <v>47179.650934995552</v>
      </c>
      <c r="Y227">
        <v>20</v>
      </c>
      <c r="AA227">
        <v>2</v>
      </c>
      <c r="AG227" t="s">
        <v>349</v>
      </c>
    </row>
    <row r="228" spans="1:33" x14ac:dyDescent="0.3">
      <c r="A228" t="s">
        <v>344</v>
      </c>
      <c r="B228" s="21" t="s">
        <v>345</v>
      </c>
      <c r="C228" s="9" t="s">
        <v>346</v>
      </c>
      <c r="D228" s="9" t="s">
        <v>347</v>
      </c>
      <c r="E228" t="s">
        <v>350</v>
      </c>
      <c r="F228" s="10">
        <v>3.4</v>
      </c>
      <c r="G228" s="10">
        <v>3.2</v>
      </c>
      <c r="H228" s="10">
        <v>1.7</v>
      </c>
      <c r="I228" s="10">
        <f t="shared" si="26"/>
        <v>18.496000000000002</v>
      </c>
      <c r="J228" s="10">
        <f t="shared" si="27"/>
        <v>11.0976</v>
      </c>
      <c r="K228" s="10">
        <f t="shared" si="28"/>
        <v>12.947199999999999</v>
      </c>
      <c r="L228">
        <v>14.8</v>
      </c>
      <c r="N228">
        <f t="shared" ref="N228:N273" si="30">O228/L228</f>
        <v>2599.3243243243242</v>
      </c>
      <c r="O228">
        <v>38470</v>
      </c>
      <c r="P228">
        <f t="shared" si="24"/>
        <v>28846.261621621619</v>
      </c>
      <c r="Q228">
        <f t="shared" si="25"/>
        <v>33653.971891891888</v>
      </c>
      <c r="Y228">
        <v>18</v>
      </c>
      <c r="AA228">
        <v>2</v>
      </c>
      <c r="AG228" t="s">
        <v>349</v>
      </c>
    </row>
    <row r="229" spans="1:33" x14ac:dyDescent="0.3">
      <c r="A229" t="s">
        <v>344</v>
      </c>
      <c r="B229" s="21" t="s">
        <v>345</v>
      </c>
      <c r="C229" s="9" t="s">
        <v>346</v>
      </c>
      <c r="D229" s="9" t="s">
        <v>347</v>
      </c>
      <c r="E229" t="s">
        <v>351</v>
      </c>
      <c r="F229" s="10">
        <v>2.4</v>
      </c>
      <c r="G229" s="10">
        <v>2.4</v>
      </c>
      <c r="H229" s="10">
        <v>0.8</v>
      </c>
      <c r="I229" s="10">
        <f t="shared" si="26"/>
        <v>4.6079999999999997</v>
      </c>
      <c r="J229" s="10">
        <f t="shared" si="27"/>
        <v>2.7648000000000001</v>
      </c>
      <c r="K229" s="10">
        <f t="shared" si="28"/>
        <v>3.2256</v>
      </c>
      <c r="L229">
        <v>3.69</v>
      </c>
      <c r="N229">
        <f t="shared" si="30"/>
        <v>2398.3739837398375</v>
      </c>
      <c r="O229">
        <v>8850</v>
      </c>
      <c r="P229">
        <f t="shared" si="24"/>
        <v>6631.0243902439033</v>
      </c>
      <c r="Q229">
        <f t="shared" si="25"/>
        <v>7736.1951219512202</v>
      </c>
      <c r="Y229">
        <v>44</v>
      </c>
      <c r="AA229">
        <v>3</v>
      </c>
      <c r="AG229" t="s">
        <v>352</v>
      </c>
    </row>
    <row r="230" spans="1:33" x14ac:dyDescent="0.3">
      <c r="A230" t="s">
        <v>344</v>
      </c>
      <c r="B230" s="21" t="s">
        <v>345</v>
      </c>
      <c r="C230" s="9" t="s">
        <v>346</v>
      </c>
      <c r="D230" s="9" t="s">
        <v>347</v>
      </c>
      <c r="E230" t="s">
        <v>353</v>
      </c>
      <c r="F230" s="10">
        <v>3</v>
      </c>
      <c r="G230" s="10">
        <v>2.5</v>
      </c>
      <c r="H230" s="10">
        <v>0.5</v>
      </c>
      <c r="I230" s="10">
        <f t="shared" si="26"/>
        <v>3.75</v>
      </c>
      <c r="J230" s="10">
        <f t="shared" si="27"/>
        <v>2.25</v>
      </c>
      <c r="K230" s="10">
        <f t="shared" si="28"/>
        <v>2.6249999999999996</v>
      </c>
      <c r="L230">
        <v>3</v>
      </c>
      <c r="N230">
        <f t="shared" si="30"/>
        <v>2400</v>
      </c>
      <c r="O230">
        <v>7200</v>
      </c>
      <c r="P230">
        <f t="shared" si="24"/>
        <v>5400</v>
      </c>
      <c r="Q230">
        <f t="shared" si="25"/>
        <v>6299.9999999999991</v>
      </c>
      <c r="Y230">
        <v>105</v>
      </c>
      <c r="AA230">
        <v>6.5</v>
      </c>
      <c r="AG230" t="s">
        <v>354</v>
      </c>
    </row>
    <row r="231" spans="1:33" x14ac:dyDescent="0.3">
      <c r="A231" t="s">
        <v>344</v>
      </c>
      <c r="B231" s="21" t="s">
        <v>345</v>
      </c>
      <c r="C231" s="9" t="s">
        <v>346</v>
      </c>
      <c r="D231" s="9" t="s">
        <v>347</v>
      </c>
      <c r="E231" t="s">
        <v>355</v>
      </c>
      <c r="F231" s="10">
        <v>1.7</v>
      </c>
      <c r="G231" s="10">
        <v>1.7</v>
      </c>
      <c r="H231" s="10">
        <v>1.2</v>
      </c>
      <c r="I231" s="10">
        <f t="shared" si="26"/>
        <v>3.4679999999999995</v>
      </c>
      <c r="J231" s="10">
        <f t="shared" si="27"/>
        <v>2.0808</v>
      </c>
      <c r="K231" s="10">
        <f t="shared" si="28"/>
        <v>2.4275999999999995</v>
      </c>
      <c r="L231">
        <v>1.81</v>
      </c>
      <c r="N231">
        <f t="shared" si="30"/>
        <v>2403.3149171270716</v>
      </c>
      <c r="O231">
        <v>4350</v>
      </c>
      <c r="P231">
        <f t="shared" si="24"/>
        <v>5000.8176795580102</v>
      </c>
      <c r="Q231">
        <f t="shared" si="25"/>
        <v>5834.2872928176776</v>
      </c>
      <c r="Y231">
        <v>29</v>
      </c>
      <c r="AA231">
        <v>2</v>
      </c>
      <c r="AG231" t="s">
        <v>352</v>
      </c>
    </row>
    <row r="232" spans="1:33" x14ac:dyDescent="0.3">
      <c r="A232" t="s">
        <v>344</v>
      </c>
      <c r="B232" s="21" t="s">
        <v>345</v>
      </c>
      <c r="C232" s="9" t="s">
        <v>346</v>
      </c>
      <c r="D232" s="9" t="s">
        <v>347</v>
      </c>
      <c r="E232" t="s">
        <v>356</v>
      </c>
      <c r="F232" s="10">
        <v>2.2000000000000002</v>
      </c>
      <c r="G232" s="10">
        <v>1.2</v>
      </c>
      <c r="H232" s="10">
        <v>0.7</v>
      </c>
      <c r="I232" s="10">
        <f t="shared" si="26"/>
        <v>1.8479999999999999</v>
      </c>
      <c r="J232" s="10">
        <f t="shared" si="27"/>
        <v>1.1088</v>
      </c>
      <c r="K232" s="10">
        <f t="shared" si="28"/>
        <v>1.2935999999999999</v>
      </c>
      <c r="L232">
        <v>1.45</v>
      </c>
      <c r="N232">
        <f t="shared" si="30"/>
        <v>2448.2758620689656</v>
      </c>
      <c r="O232">
        <v>3550</v>
      </c>
      <c r="P232">
        <f t="shared" si="24"/>
        <v>2714.6482758620691</v>
      </c>
      <c r="Q232">
        <f t="shared" si="25"/>
        <v>3167.0896551724136</v>
      </c>
      <c r="Y232">
        <v>105</v>
      </c>
      <c r="AA232">
        <v>6.5</v>
      </c>
      <c r="AG232" t="s">
        <v>354</v>
      </c>
    </row>
    <row r="233" spans="1:33" x14ac:dyDescent="0.3">
      <c r="A233" t="s">
        <v>344</v>
      </c>
      <c r="B233" s="21" t="s">
        <v>345</v>
      </c>
      <c r="C233" s="9" t="s">
        <v>346</v>
      </c>
      <c r="D233" s="9" t="s">
        <v>347</v>
      </c>
      <c r="E233" t="s">
        <v>357</v>
      </c>
      <c r="F233" s="10">
        <v>1.6</v>
      </c>
      <c r="G233" s="10">
        <v>1.3</v>
      </c>
      <c r="H233" s="10">
        <v>1.2</v>
      </c>
      <c r="I233" s="10">
        <f t="shared" si="26"/>
        <v>2.496</v>
      </c>
      <c r="J233" s="10">
        <f t="shared" si="27"/>
        <v>1.4976</v>
      </c>
      <c r="K233" s="10">
        <f t="shared" si="28"/>
        <v>1.7471999999999999</v>
      </c>
      <c r="L233">
        <v>1.3</v>
      </c>
      <c r="N233">
        <f t="shared" si="30"/>
        <v>2607.6923076923076</v>
      </c>
      <c r="O233">
        <v>3390</v>
      </c>
      <c r="P233">
        <f t="shared" si="24"/>
        <v>3905.28</v>
      </c>
      <c r="Q233">
        <f t="shared" si="25"/>
        <v>4556.16</v>
      </c>
      <c r="Y233">
        <v>30</v>
      </c>
      <c r="AA233">
        <v>2</v>
      </c>
      <c r="AG233" t="s">
        <v>352</v>
      </c>
    </row>
    <row r="234" spans="1:33" x14ac:dyDescent="0.3">
      <c r="A234" t="s">
        <v>344</v>
      </c>
      <c r="B234" s="21" t="s">
        <v>345</v>
      </c>
      <c r="C234" s="9" t="s">
        <v>346</v>
      </c>
      <c r="D234" s="9" t="s">
        <v>347</v>
      </c>
      <c r="E234" t="s">
        <v>358</v>
      </c>
      <c r="F234" s="10">
        <v>1.05</v>
      </c>
      <c r="G234" s="10">
        <v>0.85</v>
      </c>
      <c r="H234" s="10">
        <v>0.7</v>
      </c>
      <c r="I234" s="10">
        <f t="shared" si="26"/>
        <v>0.62474999999999992</v>
      </c>
      <c r="J234" s="10">
        <f t="shared" si="27"/>
        <v>0.37484999999999996</v>
      </c>
      <c r="K234" s="10">
        <f t="shared" si="28"/>
        <v>0.43732499999999996</v>
      </c>
      <c r="L234">
        <v>0.33</v>
      </c>
      <c r="N234">
        <f t="shared" si="30"/>
        <v>2575.7575757575755</v>
      </c>
      <c r="O234">
        <v>850</v>
      </c>
      <c r="P234">
        <f t="shared" si="24"/>
        <v>965.52272727272714</v>
      </c>
      <c r="Q234">
        <f t="shared" si="25"/>
        <v>1126.4431818181815</v>
      </c>
      <c r="Y234">
        <v>70</v>
      </c>
      <c r="AA234">
        <v>7</v>
      </c>
      <c r="AG234" t="s">
        <v>359</v>
      </c>
    </row>
    <row r="235" spans="1:33" x14ac:dyDescent="0.3">
      <c r="A235" t="s">
        <v>344</v>
      </c>
      <c r="B235" s="21" t="s">
        <v>345</v>
      </c>
      <c r="C235" s="9" t="s">
        <v>346</v>
      </c>
      <c r="D235" s="9" t="s">
        <v>347</v>
      </c>
      <c r="E235" t="s">
        <v>360</v>
      </c>
      <c r="F235" s="10">
        <v>1.1000000000000001</v>
      </c>
      <c r="G235" s="10">
        <v>0.95</v>
      </c>
      <c r="H235" s="10">
        <v>0.3</v>
      </c>
      <c r="I235" s="10">
        <f t="shared" si="26"/>
        <v>0.31349999999999995</v>
      </c>
      <c r="J235" s="10">
        <f t="shared" si="27"/>
        <v>0.18809999999999999</v>
      </c>
      <c r="K235" s="10">
        <f t="shared" si="28"/>
        <v>0.21944999999999998</v>
      </c>
      <c r="L235">
        <v>0.16</v>
      </c>
      <c r="N235">
        <f t="shared" si="30"/>
        <v>2687.5</v>
      </c>
      <c r="O235">
        <v>430</v>
      </c>
      <c r="P235">
        <f t="shared" si="24"/>
        <v>505.51874999999995</v>
      </c>
      <c r="Q235">
        <f t="shared" si="25"/>
        <v>589.77187499999991</v>
      </c>
      <c r="Y235">
        <v>10</v>
      </c>
      <c r="AA235">
        <v>4.5</v>
      </c>
      <c r="AG235" t="s">
        <v>359</v>
      </c>
    </row>
    <row r="236" spans="1:33" x14ac:dyDescent="0.3">
      <c r="A236" t="s">
        <v>344</v>
      </c>
      <c r="B236" s="21" t="s">
        <v>345</v>
      </c>
      <c r="C236" s="9" t="s">
        <v>346</v>
      </c>
      <c r="D236" s="9" t="s">
        <v>347</v>
      </c>
      <c r="E236" t="s">
        <v>361</v>
      </c>
      <c r="F236" s="10">
        <v>1.4</v>
      </c>
      <c r="G236" s="10">
        <v>1.2</v>
      </c>
      <c r="H236" s="10">
        <v>0.8</v>
      </c>
      <c r="I236" s="10">
        <f t="shared" si="26"/>
        <v>1.3440000000000001</v>
      </c>
      <c r="J236" s="10">
        <f t="shared" si="27"/>
        <v>0.80640000000000001</v>
      </c>
      <c r="K236" s="10">
        <f t="shared" si="28"/>
        <v>0.94079999999999986</v>
      </c>
      <c r="L236">
        <v>1.08</v>
      </c>
      <c r="N236">
        <f t="shared" si="30"/>
        <v>2592.5925925925926</v>
      </c>
      <c r="O236">
        <v>2800</v>
      </c>
      <c r="P236">
        <f t="shared" si="24"/>
        <v>2090.6666666666665</v>
      </c>
      <c r="Q236">
        <f t="shared" si="25"/>
        <v>2439.1111111111109</v>
      </c>
      <c r="Y236">
        <v>25</v>
      </c>
      <c r="AA236">
        <v>5</v>
      </c>
      <c r="AG236" t="s">
        <v>359</v>
      </c>
    </row>
    <row r="237" spans="1:33" x14ac:dyDescent="0.3">
      <c r="A237" t="s">
        <v>344</v>
      </c>
      <c r="B237" s="21" t="s">
        <v>345</v>
      </c>
      <c r="C237" s="9" t="s">
        <v>346</v>
      </c>
      <c r="D237" s="9" t="s">
        <v>347</v>
      </c>
      <c r="E237" t="s">
        <v>362</v>
      </c>
      <c r="F237" s="10">
        <v>1.45</v>
      </c>
      <c r="G237" s="10">
        <v>1.1000000000000001</v>
      </c>
      <c r="H237" s="10">
        <v>0.25</v>
      </c>
      <c r="I237" s="10">
        <f t="shared" si="26"/>
        <v>0.39874999999999999</v>
      </c>
      <c r="J237" s="10">
        <f t="shared" si="27"/>
        <v>0.23925000000000002</v>
      </c>
      <c r="K237" s="10">
        <f t="shared" si="28"/>
        <v>0.27912500000000001</v>
      </c>
      <c r="L237">
        <v>0.32</v>
      </c>
      <c r="N237">
        <f t="shared" si="30"/>
        <v>2593.75</v>
      </c>
      <c r="O237">
        <v>830</v>
      </c>
      <c r="P237">
        <f t="shared" si="24"/>
        <v>620.5546875</v>
      </c>
      <c r="Q237">
        <f t="shared" si="25"/>
        <v>723.98046875</v>
      </c>
      <c r="Y237">
        <v>28</v>
      </c>
      <c r="AA237">
        <v>6</v>
      </c>
      <c r="AG237" t="s">
        <v>359</v>
      </c>
    </row>
    <row r="238" spans="1:33" x14ac:dyDescent="0.3">
      <c r="A238" t="s">
        <v>344</v>
      </c>
      <c r="B238" s="21" t="s">
        <v>345</v>
      </c>
      <c r="C238" s="9" t="s">
        <v>346</v>
      </c>
      <c r="D238" s="9" t="s">
        <v>347</v>
      </c>
      <c r="E238" t="s">
        <v>363</v>
      </c>
      <c r="F238" s="10">
        <v>2.7</v>
      </c>
      <c r="G238" s="10">
        <v>1.9</v>
      </c>
      <c r="H238" s="10">
        <v>1.65</v>
      </c>
      <c r="I238" s="10">
        <f t="shared" si="26"/>
        <v>8.4644999999999992</v>
      </c>
      <c r="J238" s="10">
        <f t="shared" si="27"/>
        <v>5.0786999999999995</v>
      </c>
      <c r="K238" s="10">
        <f t="shared" si="28"/>
        <v>5.9251499999999995</v>
      </c>
      <c r="L238">
        <v>4.42</v>
      </c>
      <c r="N238">
        <f t="shared" si="30"/>
        <v>2800.9049773755655</v>
      </c>
      <c r="O238">
        <v>12380</v>
      </c>
      <c r="P238">
        <f t="shared" si="24"/>
        <v>14224.956108597284</v>
      </c>
      <c r="Q238">
        <f t="shared" si="25"/>
        <v>16595.782126696831</v>
      </c>
      <c r="Y238">
        <v>35</v>
      </c>
      <c r="AA238">
        <v>2</v>
      </c>
      <c r="AG238" t="s">
        <v>352</v>
      </c>
    </row>
    <row r="239" spans="1:33" x14ac:dyDescent="0.3">
      <c r="A239" t="s">
        <v>344</v>
      </c>
      <c r="B239" s="21" t="s">
        <v>345</v>
      </c>
      <c r="C239" s="9" t="s">
        <v>346</v>
      </c>
      <c r="D239" s="9" t="s">
        <v>347</v>
      </c>
      <c r="E239" t="s">
        <v>364</v>
      </c>
      <c r="F239" s="10">
        <v>1.7</v>
      </c>
      <c r="G239" s="10">
        <v>1.6</v>
      </c>
      <c r="H239" s="10">
        <v>1.5</v>
      </c>
      <c r="I239" s="10">
        <f t="shared" si="26"/>
        <v>4.08</v>
      </c>
      <c r="J239" s="10">
        <f t="shared" si="27"/>
        <v>2.4480000000000004</v>
      </c>
      <c r="K239" s="10">
        <f t="shared" si="28"/>
        <v>2.8559999999999999</v>
      </c>
      <c r="L239">
        <v>2.13</v>
      </c>
      <c r="N239">
        <f t="shared" si="30"/>
        <v>2802.816901408451</v>
      </c>
      <c r="O239">
        <v>5970</v>
      </c>
      <c r="P239">
        <f t="shared" si="24"/>
        <v>6861.2957746478896</v>
      </c>
      <c r="Q239">
        <f t="shared" si="25"/>
        <v>8004.8450704225361</v>
      </c>
      <c r="Y239">
        <v>33</v>
      </c>
      <c r="AA239">
        <v>2</v>
      </c>
      <c r="AG239" t="s">
        <v>352</v>
      </c>
    </row>
    <row r="240" spans="1:33" x14ac:dyDescent="0.3">
      <c r="A240" t="s">
        <v>344</v>
      </c>
      <c r="B240" s="21" t="s">
        <v>345</v>
      </c>
      <c r="C240" s="9" t="s">
        <v>346</v>
      </c>
      <c r="D240" s="9" t="s">
        <v>347</v>
      </c>
      <c r="E240" t="s">
        <v>365</v>
      </c>
      <c r="F240" s="10">
        <v>0.39</v>
      </c>
      <c r="G240" s="10">
        <v>0.35</v>
      </c>
      <c r="H240" s="10">
        <v>0.1</v>
      </c>
      <c r="I240" s="10">
        <f t="shared" si="26"/>
        <v>1.3649999999999999E-2</v>
      </c>
      <c r="J240" s="10">
        <f t="shared" si="27"/>
        <v>8.1899999999999994E-3</v>
      </c>
      <c r="K240" s="10">
        <f t="shared" si="28"/>
        <v>9.5549999999999993E-3</v>
      </c>
      <c r="L240">
        <v>0.01</v>
      </c>
      <c r="N240">
        <f t="shared" si="30"/>
        <v>2000</v>
      </c>
      <c r="O240">
        <v>20</v>
      </c>
      <c r="P240">
        <f t="shared" si="24"/>
        <v>16.38</v>
      </c>
      <c r="Q240">
        <f t="shared" si="25"/>
        <v>19.11</v>
      </c>
      <c r="Y240">
        <v>35</v>
      </c>
      <c r="AA240">
        <v>11.5</v>
      </c>
      <c r="AG240" t="s">
        <v>366</v>
      </c>
    </row>
    <row r="241" spans="1:33" x14ac:dyDescent="0.3">
      <c r="A241" t="s">
        <v>344</v>
      </c>
      <c r="B241" s="21" t="s">
        <v>345</v>
      </c>
      <c r="C241" s="9" t="s">
        <v>346</v>
      </c>
      <c r="D241" s="9" t="s">
        <v>347</v>
      </c>
      <c r="E241" t="s">
        <v>367</v>
      </c>
      <c r="F241" s="10">
        <v>3.5</v>
      </c>
      <c r="G241" s="10">
        <v>3.1</v>
      </c>
      <c r="H241" s="10">
        <v>3.02</v>
      </c>
      <c r="I241" s="10">
        <f t="shared" si="26"/>
        <v>32.766999999999996</v>
      </c>
      <c r="J241" s="10">
        <f t="shared" si="27"/>
        <v>19.660200000000003</v>
      </c>
      <c r="K241" s="10">
        <f t="shared" si="28"/>
        <v>22.936899999999998</v>
      </c>
      <c r="L241">
        <v>26.04</v>
      </c>
      <c r="N241">
        <f t="shared" si="30"/>
        <v>2700.0768049155145</v>
      </c>
      <c r="O241">
        <v>70310</v>
      </c>
      <c r="P241">
        <f t="shared" si="24"/>
        <v>53084.05</v>
      </c>
      <c r="Q241">
        <f t="shared" si="25"/>
        <v>61931.391666666656</v>
      </c>
      <c r="Y241">
        <v>65</v>
      </c>
      <c r="AA241">
        <v>6</v>
      </c>
      <c r="AG241" t="s">
        <v>352</v>
      </c>
    </row>
    <row r="242" spans="1:33" x14ac:dyDescent="0.3">
      <c r="A242" t="s">
        <v>344</v>
      </c>
      <c r="B242" s="21" t="s">
        <v>345</v>
      </c>
      <c r="C242" s="9" t="s">
        <v>346</v>
      </c>
      <c r="D242" s="9" t="s">
        <v>347</v>
      </c>
      <c r="E242" t="s">
        <v>368</v>
      </c>
      <c r="F242" s="10">
        <v>4.5</v>
      </c>
      <c r="G242" s="10">
        <v>2.2999999999999998</v>
      </c>
      <c r="H242" s="10">
        <v>1.8</v>
      </c>
      <c r="I242" s="10">
        <f t="shared" si="26"/>
        <v>18.63</v>
      </c>
      <c r="J242" s="10">
        <f t="shared" si="27"/>
        <v>11.177999999999999</v>
      </c>
      <c r="K242" s="10">
        <f t="shared" si="28"/>
        <v>13.040999999999999</v>
      </c>
      <c r="L242">
        <v>9.73</v>
      </c>
      <c r="N242">
        <f t="shared" si="30"/>
        <v>2700.9249743062692</v>
      </c>
      <c r="O242">
        <v>26280</v>
      </c>
      <c r="P242">
        <f t="shared" si="24"/>
        <v>30190.939362795474</v>
      </c>
      <c r="Q242">
        <f t="shared" si="25"/>
        <v>35222.762589928054</v>
      </c>
      <c r="Y242">
        <v>15</v>
      </c>
      <c r="AA242">
        <v>2</v>
      </c>
      <c r="AG242" t="s">
        <v>349</v>
      </c>
    </row>
    <row r="243" spans="1:33" x14ac:dyDescent="0.3">
      <c r="A243" t="s">
        <v>344</v>
      </c>
      <c r="B243" s="21" t="s">
        <v>345</v>
      </c>
      <c r="C243" s="9" t="s">
        <v>346</v>
      </c>
      <c r="D243" s="9" t="s">
        <v>347</v>
      </c>
      <c r="E243" t="s">
        <v>369</v>
      </c>
      <c r="F243" s="10">
        <v>3.2</v>
      </c>
      <c r="G243" s="10">
        <v>2.7</v>
      </c>
      <c r="H243" s="10">
        <v>1.5</v>
      </c>
      <c r="I243" s="10">
        <f t="shared" si="26"/>
        <v>12.96</v>
      </c>
      <c r="J243" s="10">
        <f t="shared" si="27"/>
        <v>7.7759999999999998</v>
      </c>
      <c r="K243" s="10">
        <f t="shared" si="28"/>
        <v>9.0719999999999992</v>
      </c>
      <c r="L243">
        <v>6.77</v>
      </c>
      <c r="N243">
        <f t="shared" si="30"/>
        <v>2700.1477104874448</v>
      </c>
      <c r="O243">
        <v>18280</v>
      </c>
      <c r="P243">
        <f t="shared" si="24"/>
        <v>20996.348596750369</v>
      </c>
      <c r="Q243">
        <f t="shared" si="25"/>
        <v>24495.740029542096</v>
      </c>
      <c r="Y243">
        <v>64</v>
      </c>
      <c r="AA243">
        <v>2</v>
      </c>
      <c r="AG243" t="s">
        <v>349</v>
      </c>
    </row>
    <row r="244" spans="1:33" x14ac:dyDescent="0.3">
      <c r="A244" t="s">
        <v>344</v>
      </c>
      <c r="B244" s="21" t="s">
        <v>345</v>
      </c>
      <c r="C244" s="9" t="s">
        <v>346</v>
      </c>
      <c r="D244" s="9" t="s">
        <v>347</v>
      </c>
      <c r="E244" t="s">
        <v>370</v>
      </c>
      <c r="F244" s="10">
        <v>3.7</v>
      </c>
      <c r="G244" s="10">
        <v>1.85</v>
      </c>
      <c r="H244" s="10">
        <v>1.1000000000000001</v>
      </c>
      <c r="I244" s="10">
        <f t="shared" si="26"/>
        <v>7.5295000000000014</v>
      </c>
      <c r="J244" s="10">
        <f t="shared" si="27"/>
        <v>4.5177000000000005</v>
      </c>
      <c r="K244" s="10">
        <f t="shared" si="28"/>
        <v>5.2706500000000007</v>
      </c>
      <c r="L244">
        <v>6.02</v>
      </c>
      <c r="N244">
        <f t="shared" si="30"/>
        <v>2700.996677740864</v>
      </c>
      <c r="O244">
        <v>16260</v>
      </c>
      <c r="P244">
        <f t="shared" si="24"/>
        <v>12202.292691029903</v>
      </c>
      <c r="Q244">
        <f t="shared" si="25"/>
        <v>14236.008139534886</v>
      </c>
      <c r="Y244">
        <v>105</v>
      </c>
      <c r="AA244">
        <v>8</v>
      </c>
      <c r="AG244" t="s">
        <v>352</v>
      </c>
    </row>
    <row r="245" spans="1:33" x14ac:dyDescent="0.3">
      <c r="A245" t="s">
        <v>344</v>
      </c>
      <c r="B245" s="21" t="s">
        <v>345</v>
      </c>
      <c r="C245" s="9" t="s">
        <v>346</v>
      </c>
      <c r="D245" s="9" t="s">
        <v>347</v>
      </c>
      <c r="E245" t="s">
        <v>371</v>
      </c>
      <c r="F245" s="10">
        <v>3</v>
      </c>
      <c r="G245" s="10">
        <v>1.8</v>
      </c>
      <c r="H245" s="10">
        <v>0.9</v>
      </c>
      <c r="I245" s="10">
        <f t="shared" si="26"/>
        <v>4.8600000000000003</v>
      </c>
      <c r="J245" s="10">
        <f t="shared" si="27"/>
        <v>2.9159999999999999</v>
      </c>
      <c r="K245" s="10">
        <f t="shared" si="28"/>
        <v>3.4019999999999997</v>
      </c>
      <c r="L245">
        <v>3.89</v>
      </c>
      <c r="N245">
        <f t="shared" si="30"/>
        <v>2699.228791773779</v>
      </c>
      <c r="O245">
        <v>10500</v>
      </c>
      <c r="P245">
        <f t="shared" si="24"/>
        <v>7870.9511568123389</v>
      </c>
      <c r="Q245">
        <f t="shared" si="25"/>
        <v>9182.7763496143962</v>
      </c>
      <c r="Y245">
        <v>66</v>
      </c>
      <c r="AA245">
        <v>4</v>
      </c>
      <c r="AG245" t="s">
        <v>352</v>
      </c>
    </row>
    <row r="246" spans="1:33" x14ac:dyDescent="0.3">
      <c r="A246" t="s">
        <v>344</v>
      </c>
      <c r="B246" s="21" t="s">
        <v>345</v>
      </c>
      <c r="C246" s="9" t="s">
        <v>346</v>
      </c>
      <c r="D246" s="9" t="s">
        <v>347</v>
      </c>
      <c r="E246" t="s">
        <v>372</v>
      </c>
      <c r="F246" s="10">
        <v>1.85</v>
      </c>
      <c r="G246" s="10">
        <v>1.8</v>
      </c>
      <c r="H246" s="10">
        <v>1.1000000000000001</v>
      </c>
      <c r="I246" s="10">
        <f t="shared" si="26"/>
        <v>3.6630000000000003</v>
      </c>
      <c r="J246" s="10">
        <f t="shared" si="27"/>
        <v>2.1978000000000004</v>
      </c>
      <c r="K246" s="10">
        <f t="shared" si="28"/>
        <v>2.5641000000000003</v>
      </c>
      <c r="L246">
        <v>2.93</v>
      </c>
      <c r="N246">
        <f t="shared" si="30"/>
        <v>2699.6587030716723</v>
      </c>
      <c r="O246">
        <v>7910</v>
      </c>
      <c r="P246">
        <f t="shared" si="24"/>
        <v>5933.3098976109222</v>
      </c>
      <c r="Q246">
        <f t="shared" si="25"/>
        <v>6922.1948805460761</v>
      </c>
      <c r="Y246">
        <v>48</v>
      </c>
      <c r="AA246">
        <v>2</v>
      </c>
      <c r="AG246" t="s">
        <v>349</v>
      </c>
    </row>
    <row r="247" spans="1:33" x14ac:dyDescent="0.3">
      <c r="A247" t="s">
        <v>344</v>
      </c>
      <c r="B247" s="21" t="s">
        <v>345</v>
      </c>
      <c r="C247" s="9" t="s">
        <v>346</v>
      </c>
      <c r="D247" s="9" t="s">
        <v>347</v>
      </c>
      <c r="E247" t="s">
        <v>373</v>
      </c>
      <c r="F247" s="10">
        <v>1.9</v>
      </c>
      <c r="G247" s="10">
        <v>1.8</v>
      </c>
      <c r="H247" s="10">
        <v>0.9</v>
      </c>
      <c r="I247" s="10">
        <f t="shared" si="26"/>
        <v>3.0779999999999998</v>
      </c>
      <c r="J247" s="10">
        <f t="shared" si="27"/>
        <v>1.8468</v>
      </c>
      <c r="K247" s="10">
        <f t="shared" si="28"/>
        <v>2.1545999999999998</v>
      </c>
      <c r="L247">
        <v>2.46</v>
      </c>
      <c r="N247">
        <f t="shared" si="30"/>
        <v>2703.2520325203254</v>
      </c>
      <c r="O247">
        <v>6650</v>
      </c>
      <c r="P247">
        <f t="shared" si="24"/>
        <v>4992.3658536585372</v>
      </c>
      <c r="Q247">
        <f t="shared" si="25"/>
        <v>5824.4268292682927</v>
      </c>
      <c r="Y247">
        <v>51</v>
      </c>
      <c r="AA247">
        <v>5</v>
      </c>
      <c r="AG247" t="s">
        <v>352</v>
      </c>
    </row>
    <row r="248" spans="1:33" x14ac:dyDescent="0.3">
      <c r="A248" t="s">
        <v>344</v>
      </c>
      <c r="B248" s="21" t="s">
        <v>345</v>
      </c>
      <c r="C248" s="9" t="s">
        <v>346</v>
      </c>
      <c r="D248" s="9" t="s">
        <v>347</v>
      </c>
      <c r="E248" t="s">
        <v>374</v>
      </c>
      <c r="F248" s="10">
        <v>2.1</v>
      </c>
      <c r="G248" s="10">
        <v>1.7</v>
      </c>
      <c r="H248" s="10">
        <v>0.8</v>
      </c>
      <c r="I248" s="10">
        <f t="shared" si="26"/>
        <v>2.8559999999999999</v>
      </c>
      <c r="J248" s="10">
        <f t="shared" si="27"/>
        <v>1.7136</v>
      </c>
      <c r="K248" s="10">
        <f t="shared" si="28"/>
        <v>1.9992000000000001</v>
      </c>
      <c r="L248">
        <v>2.2799999999999998</v>
      </c>
      <c r="N248">
        <f t="shared" si="30"/>
        <v>2706.1403508771932</v>
      </c>
      <c r="O248">
        <v>6170</v>
      </c>
      <c r="P248">
        <f t="shared" si="24"/>
        <v>4637.242105263158</v>
      </c>
      <c r="Q248">
        <f t="shared" si="25"/>
        <v>5410.1157894736853</v>
      </c>
      <c r="Y248">
        <v>30</v>
      </c>
      <c r="AA248">
        <v>8</v>
      </c>
      <c r="AG248" t="s">
        <v>375</v>
      </c>
    </row>
    <row r="249" spans="1:33" x14ac:dyDescent="0.3">
      <c r="A249" t="s">
        <v>344</v>
      </c>
      <c r="B249" s="21" t="s">
        <v>345</v>
      </c>
      <c r="C249" s="9" t="s">
        <v>346</v>
      </c>
      <c r="D249" s="9" t="s">
        <v>347</v>
      </c>
      <c r="E249" t="s">
        <v>376</v>
      </c>
      <c r="F249" s="10">
        <v>2.2999999999999998</v>
      </c>
      <c r="G249" s="10">
        <v>1.3</v>
      </c>
      <c r="H249" s="10">
        <v>0.95</v>
      </c>
      <c r="I249" s="10">
        <f t="shared" si="26"/>
        <v>2.8404999999999996</v>
      </c>
      <c r="J249" s="10">
        <f t="shared" si="27"/>
        <v>1.7042999999999997</v>
      </c>
      <c r="K249" s="10">
        <f t="shared" si="28"/>
        <v>1.9883499999999998</v>
      </c>
      <c r="L249">
        <v>2.27</v>
      </c>
      <c r="N249">
        <f t="shared" si="30"/>
        <v>2704.8458149779735</v>
      </c>
      <c r="O249">
        <v>6140</v>
      </c>
      <c r="P249">
        <f t="shared" si="24"/>
        <v>4609.8687224669593</v>
      </c>
      <c r="Q249">
        <f t="shared" si="25"/>
        <v>5378.1801762114528</v>
      </c>
      <c r="Y249">
        <v>35</v>
      </c>
      <c r="AA249">
        <v>7</v>
      </c>
      <c r="AG249" t="s">
        <v>375</v>
      </c>
    </row>
    <row r="250" spans="1:33" x14ac:dyDescent="0.3">
      <c r="A250" t="s">
        <v>344</v>
      </c>
      <c r="B250" s="21" t="s">
        <v>345</v>
      </c>
      <c r="C250" s="9" t="s">
        <v>346</v>
      </c>
      <c r="D250" s="9" t="s">
        <v>347</v>
      </c>
      <c r="E250" t="s">
        <v>377</v>
      </c>
      <c r="F250" s="10">
        <v>2.1</v>
      </c>
      <c r="G250" s="10">
        <v>1.5</v>
      </c>
      <c r="H250" s="10">
        <v>0.9</v>
      </c>
      <c r="I250" s="10">
        <f t="shared" si="26"/>
        <v>2.8350000000000004</v>
      </c>
      <c r="J250" s="10">
        <f t="shared" si="27"/>
        <v>1.7010000000000001</v>
      </c>
      <c r="K250" s="10">
        <f t="shared" si="28"/>
        <v>1.9845000000000002</v>
      </c>
      <c r="L250">
        <v>2.27</v>
      </c>
      <c r="N250">
        <f t="shared" si="30"/>
        <v>2696.035242290749</v>
      </c>
      <c r="O250">
        <v>6120</v>
      </c>
      <c r="P250">
        <f t="shared" si="24"/>
        <v>4585.9559471365646</v>
      </c>
      <c r="Q250">
        <f t="shared" si="25"/>
        <v>5350.2819383259921</v>
      </c>
      <c r="Y250">
        <v>51</v>
      </c>
      <c r="AA250">
        <v>5</v>
      </c>
      <c r="AG250" t="s">
        <v>352</v>
      </c>
    </row>
    <row r="251" spans="1:33" x14ac:dyDescent="0.3">
      <c r="A251" t="s">
        <v>344</v>
      </c>
      <c r="B251" s="21" t="s">
        <v>345</v>
      </c>
      <c r="C251" s="9" t="s">
        <v>346</v>
      </c>
      <c r="D251" s="9" t="s">
        <v>347</v>
      </c>
      <c r="E251" t="s">
        <v>378</v>
      </c>
      <c r="F251" s="10">
        <v>1.9</v>
      </c>
      <c r="G251" s="10">
        <v>1.5</v>
      </c>
      <c r="H251" s="10">
        <v>1.3</v>
      </c>
      <c r="I251" s="10">
        <f t="shared" si="26"/>
        <v>3.7049999999999996</v>
      </c>
      <c r="J251" s="10">
        <f t="shared" si="27"/>
        <v>2.2229999999999999</v>
      </c>
      <c r="K251" s="10">
        <f t="shared" si="28"/>
        <v>2.5934999999999997</v>
      </c>
      <c r="L251">
        <v>1.94</v>
      </c>
      <c r="N251">
        <f t="shared" si="30"/>
        <v>2695.8762886597938</v>
      </c>
      <c r="O251">
        <v>5230</v>
      </c>
      <c r="P251">
        <f t="shared" ref="P251:P297" si="31">J251*N251</f>
        <v>5992.9329896907211</v>
      </c>
      <c r="Q251">
        <f t="shared" ref="Q251:Q297" si="32">K251*N251</f>
        <v>6991.7551546391742</v>
      </c>
      <c r="Y251">
        <v>65</v>
      </c>
      <c r="AA251">
        <v>2</v>
      </c>
      <c r="AG251" t="s">
        <v>375</v>
      </c>
    </row>
    <row r="252" spans="1:33" x14ac:dyDescent="0.3">
      <c r="A252" t="s">
        <v>344</v>
      </c>
      <c r="B252" s="21" t="s">
        <v>345</v>
      </c>
      <c r="C252" s="9" t="s">
        <v>346</v>
      </c>
      <c r="D252" s="9" t="s">
        <v>347</v>
      </c>
      <c r="E252" t="s">
        <v>379</v>
      </c>
      <c r="F252" s="10">
        <v>1.3</v>
      </c>
      <c r="G252" s="10">
        <v>1.3</v>
      </c>
      <c r="H252" s="10">
        <v>1.3</v>
      </c>
      <c r="I252" s="10">
        <f t="shared" si="26"/>
        <v>2.1970000000000005</v>
      </c>
      <c r="J252" s="10">
        <f t="shared" si="27"/>
        <v>1.3182</v>
      </c>
      <c r="K252" s="10">
        <f t="shared" si="28"/>
        <v>1.5378999999999998</v>
      </c>
      <c r="L252">
        <v>1.76</v>
      </c>
      <c r="N252">
        <f t="shared" si="30"/>
        <v>2698.8636363636365</v>
      </c>
      <c r="O252">
        <v>4750</v>
      </c>
      <c r="P252">
        <f t="shared" si="31"/>
        <v>3557.6420454545455</v>
      </c>
      <c r="Q252">
        <f t="shared" si="32"/>
        <v>4150.582386363636</v>
      </c>
      <c r="Y252">
        <v>28</v>
      </c>
      <c r="AA252">
        <v>7</v>
      </c>
      <c r="AG252" t="s">
        <v>375</v>
      </c>
    </row>
    <row r="253" spans="1:33" x14ac:dyDescent="0.3">
      <c r="A253" t="s">
        <v>344</v>
      </c>
      <c r="B253" s="21" t="s">
        <v>345</v>
      </c>
      <c r="C253" s="9" t="s">
        <v>346</v>
      </c>
      <c r="D253" s="9" t="s">
        <v>347</v>
      </c>
      <c r="E253" t="s">
        <v>380</v>
      </c>
      <c r="F253" s="10">
        <v>1.6</v>
      </c>
      <c r="G253" s="10">
        <v>1.5</v>
      </c>
      <c r="H253" s="10">
        <v>0.75</v>
      </c>
      <c r="I253" s="10">
        <f t="shared" si="26"/>
        <v>1.8000000000000003</v>
      </c>
      <c r="J253" s="10">
        <f t="shared" si="27"/>
        <v>1.08</v>
      </c>
      <c r="K253" s="10">
        <f t="shared" si="28"/>
        <v>1.2599999999999998</v>
      </c>
      <c r="L253">
        <v>1.44</v>
      </c>
      <c r="N253">
        <f t="shared" si="30"/>
        <v>2701.3888888888891</v>
      </c>
      <c r="O253">
        <v>3890</v>
      </c>
      <c r="P253">
        <f t="shared" si="31"/>
        <v>2917.5000000000005</v>
      </c>
      <c r="Q253">
        <f t="shared" si="32"/>
        <v>3403.7499999999995</v>
      </c>
      <c r="Y253">
        <v>51</v>
      </c>
      <c r="AA253">
        <v>5</v>
      </c>
      <c r="AG253" t="s">
        <v>381</v>
      </c>
    </row>
    <row r="254" spans="1:33" x14ac:dyDescent="0.3">
      <c r="A254" t="s">
        <v>344</v>
      </c>
      <c r="B254" s="21" t="s">
        <v>345</v>
      </c>
      <c r="C254" s="9" t="s">
        <v>346</v>
      </c>
      <c r="D254" s="9" t="s">
        <v>347</v>
      </c>
      <c r="E254" t="s">
        <v>382</v>
      </c>
      <c r="F254" s="10">
        <v>1.7</v>
      </c>
      <c r="G254" s="10">
        <v>0.9</v>
      </c>
      <c r="H254" s="10">
        <v>0.8</v>
      </c>
      <c r="I254" s="10">
        <f t="shared" si="26"/>
        <v>1.2240000000000002</v>
      </c>
      <c r="J254" s="10">
        <f t="shared" si="27"/>
        <v>0.73440000000000005</v>
      </c>
      <c r="K254" s="10">
        <f t="shared" si="28"/>
        <v>0.85680000000000001</v>
      </c>
      <c r="L254">
        <v>0.98</v>
      </c>
      <c r="N254">
        <f t="shared" si="30"/>
        <v>2693.8775510204082</v>
      </c>
      <c r="O254">
        <v>2640</v>
      </c>
      <c r="P254">
        <f t="shared" si="31"/>
        <v>1978.383673469388</v>
      </c>
      <c r="Q254">
        <f t="shared" si="32"/>
        <v>2308.1142857142859</v>
      </c>
      <c r="Y254">
        <v>48</v>
      </c>
      <c r="AA254">
        <v>8</v>
      </c>
      <c r="AG254" t="s">
        <v>375</v>
      </c>
    </row>
    <row r="255" spans="1:33" x14ac:dyDescent="0.3">
      <c r="A255" t="s">
        <v>344</v>
      </c>
      <c r="B255" s="21" t="s">
        <v>345</v>
      </c>
      <c r="C255" s="9" t="s">
        <v>346</v>
      </c>
      <c r="D255" s="9" t="s">
        <v>347</v>
      </c>
      <c r="E255" t="s">
        <v>383</v>
      </c>
      <c r="F255" s="10">
        <v>1.45</v>
      </c>
      <c r="G255" s="10">
        <v>1.1000000000000001</v>
      </c>
      <c r="H255" s="10">
        <v>0.9</v>
      </c>
      <c r="I255" s="10">
        <f t="shared" si="26"/>
        <v>1.4355</v>
      </c>
      <c r="J255" s="10">
        <f t="shared" si="27"/>
        <v>0.86130000000000007</v>
      </c>
      <c r="K255" s="10">
        <f t="shared" si="28"/>
        <v>1.00485</v>
      </c>
      <c r="L255">
        <v>0.75</v>
      </c>
      <c r="N255">
        <f t="shared" si="30"/>
        <v>2706.6666666666665</v>
      </c>
      <c r="O255">
        <v>2030</v>
      </c>
      <c r="P255">
        <f t="shared" si="31"/>
        <v>2331.252</v>
      </c>
      <c r="Q255">
        <f t="shared" si="32"/>
        <v>2719.7939999999999</v>
      </c>
      <c r="Y255">
        <v>150</v>
      </c>
      <c r="AA255">
        <v>8</v>
      </c>
      <c r="AG255" t="s">
        <v>384</v>
      </c>
    </row>
    <row r="256" spans="1:33" x14ac:dyDescent="0.3">
      <c r="A256" t="s">
        <v>344</v>
      </c>
      <c r="B256" s="21" t="s">
        <v>345</v>
      </c>
      <c r="C256" s="9" t="s">
        <v>346</v>
      </c>
      <c r="D256" s="9" t="s">
        <v>347</v>
      </c>
      <c r="E256" t="s">
        <v>385</v>
      </c>
      <c r="F256" s="10">
        <v>2.4500000000000002</v>
      </c>
      <c r="G256" s="10">
        <v>1.88</v>
      </c>
      <c r="H256" s="10">
        <v>1.7</v>
      </c>
      <c r="I256" s="10">
        <f t="shared" si="26"/>
        <v>7.8301999999999996</v>
      </c>
      <c r="J256" s="10">
        <f t="shared" si="27"/>
        <v>4.6981199999999994</v>
      </c>
      <c r="K256" s="10">
        <f t="shared" si="28"/>
        <v>5.4811399999999999</v>
      </c>
      <c r="L256">
        <v>4.09</v>
      </c>
      <c r="N256">
        <f t="shared" si="30"/>
        <v>2701.7114914425429</v>
      </c>
      <c r="O256">
        <v>11050</v>
      </c>
      <c r="P256">
        <f t="shared" si="31"/>
        <v>12692.964792176037</v>
      </c>
      <c r="Q256">
        <f t="shared" si="32"/>
        <v>14808.458924205379</v>
      </c>
      <c r="Y256">
        <v>6</v>
      </c>
      <c r="AA256">
        <v>4</v>
      </c>
      <c r="AG256" t="s">
        <v>354</v>
      </c>
    </row>
    <row r="257" spans="1:33" x14ac:dyDescent="0.3">
      <c r="A257" t="s">
        <v>344</v>
      </c>
      <c r="B257" s="21" t="s">
        <v>345</v>
      </c>
      <c r="C257" s="9" t="s">
        <v>346</v>
      </c>
      <c r="D257" s="9" t="s">
        <v>347</v>
      </c>
      <c r="E257" t="s">
        <v>386</v>
      </c>
      <c r="F257" s="10">
        <v>2.75</v>
      </c>
      <c r="G257" s="10">
        <v>2.0499999999999998</v>
      </c>
      <c r="H257" s="10">
        <v>1</v>
      </c>
      <c r="I257" s="10">
        <f t="shared" si="26"/>
        <v>5.6374999999999993</v>
      </c>
      <c r="J257" s="10">
        <f t="shared" si="27"/>
        <v>3.3824999999999994</v>
      </c>
      <c r="K257" s="10">
        <f t="shared" si="28"/>
        <v>3.9462499999999991</v>
      </c>
      <c r="L257">
        <v>2.95</v>
      </c>
      <c r="N257">
        <f t="shared" si="30"/>
        <v>2694.9152542372881</v>
      </c>
      <c r="O257">
        <v>7950</v>
      </c>
      <c r="P257">
        <f t="shared" si="31"/>
        <v>9115.5508474576254</v>
      </c>
      <c r="Q257">
        <f t="shared" si="32"/>
        <v>10634.809322033896</v>
      </c>
      <c r="Y257">
        <v>6</v>
      </c>
      <c r="AA257">
        <v>4</v>
      </c>
      <c r="AG257" t="s">
        <v>354</v>
      </c>
    </row>
    <row r="258" spans="1:33" x14ac:dyDescent="0.3">
      <c r="A258" t="s">
        <v>344</v>
      </c>
      <c r="B258" s="21" t="s">
        <v>345</v>
      </c>
      <c r="C258" s="9" t="s">
        <v>346</v>
      </c>
      <c r="D258" s="9" t="s">
        <v>347</v>
      </c>
      <c r="E258" t="s">
        <v>387</v>
      </c>
      <c r="F258" s="10">
        <v>1.9</v>
      </c>
      <c r="G258" s="10">
        <v>1.7</v>
      </c>
      <c r="H258" s="10">
        <v>0.85</v>
      </c>
      <c r="I258" s="10">
        <f t="shared" si="26"/>
        <v>2.7454999999999998</v>
      </c>
      <c r="J258" s="10">
        <f t="shared" si="27"/>
        <v>1.6472999999999998</v>
      </c>
      <c r="K258" s="10">
        <f t="shared" si="28"/>
        <v>1.9218499999999996</v>
      </c>
      <c r="L258">
        <v>1.43</v>
      </c>
      <c r="N258">
        <f t="shared" si="30"/>
        <v>2706.2937062937062</v>
      </c>
      <c r="O258">
        <v>3870</v>
      </c>
      <c r="P258">
        <f t="shared" si="31"/>
        <v>4458.077622377622</v>
      </c>
      <c r="Q258">
        <f t="shared" si="32"/>
        <v>5201.0905594405585</v>
      </c>
      <c r="Y258">
        <v>6</v>
      </c>
      <c r="AA258">
        <v>4</v>
      </c>
      <c r="AG258" t="s">
        <v>354</v>
      </c>
    </row>
    <row r="259" spans="1:33" x14ac:dyDescent="0.3">
      <c r="A259" t="s">
        <v>344</v>
      </c>
      <c r="B259" s="21" t="s">
        <v>345</v>
      </c>
      <c r="C259" s="9" t="s">
        <v>346</v>
      </c>
      <c r="D259" s="9" t="s">
        <v>347</v>
      </c>
      <c r="E259" t="s">
        <v>388</v>
      </c>
      <c r="F259" s="10">
        <v>2.1</v>
      </c>
      <c r="G259" s="10">
        <v>1.9</v>
      </c>
      <c r="H259" s="10">
        <v>1.5</v>
      </c>
      <c r="I259" s="10">
        <f t="shared" si="26"/>
        <v>5.9849999999999994</v>
      </c>
      <c r="J259" s="10">
        <f t="shared" si="27"/>
        <v>3.5909999999999993</v>
      </c>
      <c r="K259" s="10">
        <f t="shared" si="28"/>
        <v>4.1894999999999998</v>
      </c>
      <c r="L259">
        <v>4.79</v>
      </c>
      <c r="N259">
        <f t="shared" si="30"/>
        <v>2599.1649269311065</v>
      </c>
      <c r="O259">
        <v>12450</v>
      </c>
      <c r="P259">
        <f t="shared" si="31"/>
        <v>9333.6012526096019</v>
      </c>
      <c r="Q259">
        <f t="shared" si="32"/>
        <v>10889.20146137787</v>
      </c>
      <c r="Y259">
        <v>20</v>
      </c>
      <c r="AA259">
        <v>4</v>
      </c>
      <c r="AG259" t="s">
        <v>352</v>
      </c>
    </row>
    <row r="260" spans="1:33" x14ac:dyDescent="0.3">
      <c r="A260" t="s">
        <v>344</v>
      </c>
      <c r="B260" s="21" t="s">
        <v>345</v>
      </c>
      <c r="C260" s="9" t="s">
        <v>346</v>
      </c>
      <c r="D260" s="9" t="s">
        <v>347</v>
      </c>
      <c r="E260" t="s">
        <v>389</v>
      </c>
      <c r="F260" s="10">
        <v>3</v>
      </c>
      <c r="G260" s="10">
        <v>2</v>
      </c>
      <c r="H260" s="10">
        <v>1.6</v>
      </c>
      <c r="I260" s="10">
        <f t="shared" ref="I260:I323" si="33">F260*G260*H260</f>
        <v>9.6000000000000014</v>
      </c>
      <c r="J260" s="10">
        <f t="shared" ref="J260:J323" si="34">0.6*F260*G260*H260</f>
        <v>5.76</v>
      </c>
      <c r="K260" s="10">
        <f t="shared" ref="K260:K323" si="35">0.7*F260*G260*H260</f>
        <v>6.7199999999999989</v>
      </c>
      <c r="L260">
        <v>5.0199999999999996</v>
      </c>
      <c r="N260">
        <f t="shared" si="30"/>
        <v>2796.8127490039842</v>
      </c>
      <c r="O260">
        <v>14040</v>
      </c>
      <c r="P260">
        <f t="shared" si="31"/>
        <v>16109.641434262949</v>
      </c>
      <c r="Q260">
        <f t="shared" si="32"/>
        <v>18794.58167330677</v>
      </c>
      <c r="Y260">
        <v>50</v>
      </c>
      <c r="AA260">
        <v>2</v>
      </c>
      <c r="AG260" t="s">
        <v>352</v>
      </c>
    </row>
    <row r="261" spans="1:33" x14ac:dyDescent="0.3">
      <c r="A261" t="s">
        <v>344</v>
      </c>
      <c r="B261" s="21" t="s">
        <v>345</v>
      </c>
      <c r="C261" s="9" t="s">
        <v>346</v>
      </c>
      <c r="D261" s="9" t="s">
        <v>347</v>
      </c>
      <c r="E261" t="s">
        <v>390</v>
      </c>
      <c r="F261" s="10">
        <v>2.2999999999999998</v>
      </c>
      <c r="G261" s="10">
        <v>1.9</v>
      </c>
      <c r="H261" s="10">
        <v>0.5</v>
      </c>
      <c r="I261" s="10">
        <f t="shared" si="33"/>
        <v>2.1849999999999996</v>
      </c>
      <c r="J261" s="10">
        <f t="shared" si="34"/>
        <v>1.3109999999999999</v>
      </c>
      <c r="K261" s="10">
        <f t="shared" si="35"/>
        <v>1.5294999999999999</v>
      </c>
      <c r="L261">
        <v>1.75</v>
      </c>
      <c r="N261">
        <f t="shared" si="30"/>
        <v>2594.2857142857142</v>
      </c>
      <c r="O261">
        <v>4540</v>
      </c>
      <c r="P261">
        <f t="shared" si="31"/>
        <v>3401.1085714285714</v>
      </c>
      <c r="Q261">
        <f t="shared" si="32"/>
        <v>3967.9599999999996</v>
      </c>
      <c r="Y261">
        <v>25</v>
      </c>
      <c r="AA261">
        <v>12.2</v>
      </c>
      <c r="AG261" t="s">
        <v>375</v>
      </c>
    </row>
    <row r="262" spans="1:33" x14ac:dyDescent="0.3">
      <c r="A262" t="s">
        <v>344</v>
      </c>
      <c r="B262" s="21" t="s">
        <v>345</v>
      </c>
      <c r="C262" s="9" t="s">
        <v>346</v>
      </c>
      <c r="D262" s="9" t="s">
        <v>347</v>
      </c>
      <c r="E262" t="s">
        <v>391</v>
      </c>
      <c r="F262" s="10">
        <v>1.5</v>
      </c>
      <c r="G262" s="10">
        <v>1.1000000000000001</v>
      </c>
      <c r="H262" s="10">
        <v>0.6</v>
      </c>
      <c r="I262" s="10">
        <f t="shared" si="33"/>
        <v>0.99</v>
      </c>
      <c r="J262" s="10">
        <f t="shared" si="34"/>
        <v>0.59399999999999997</v>
      </c>
      <c r="K262" s="10">
        <f t="shared" si="35"/>
        <v>0.69299999999999984</v>
      </c>
      <c r="L262">
        <v>0.52</v>
      </c>
      <c r="N262">
        <f t="shared" si="30"/>
        <v>2788.4615384615386</v>
      </c>
      <c r="O262">
        <v>1450</v>
      </c>
      <c r="P262">
        <f t="shared" si="31"/>
        <v>1656.3461538461538</v>
      </c>
      <c r="Q262">
        <f t="shared" si="32"/>
        <v>1932.4038461538457</v>
      </c>
      <c r="Y262">
        <v>65</v>
      </c>
      <c r="AA262">
        <v>5</v>
      </c>
      <c r="AG262" t="s">
        <v>354</v>
      </c>
    </row>
    <row r="263" spans="1:33" x14ac:dyDescent="0.3">
      <c r="A263" t="s">
        <v>344</v>
      </c>
      <c r="B263" s="21" t="s">
        <v>345</v>
      </c>
      <c r="C263" s="9" t="s">
        <v>346</v>
      </c>
      <c r="D263" s="9" t="s">
        <v>347</v>
      </c>
      <c r="E263" t="s">
        <v>392</v>
      </c>
      <c r="F263" s="10">
        <v>1.2</v>
      </c>
      <c r="G263" s="10">
        <v>0.85</v>
      </c>
      <c r="H263" s="10">
        <v>0.35</v>
      </c>
      <c r="I263" s="10">
        <f t="shared" si="33"/>
        <v>0.35699999999999998</v>
      </c>
      <c r="J263" s="10">
        <f t="shared" si="34"/>
        <v>0.21419999999999997</v>
      </c>
      <c r="K263" s="10">
        <f t="shared" si="35"/>
        <v>0.24989999999999998</v>
      </c>
      <c r="L263">
        <v>0.19</v>
      </c>
      <c r="N263">
        <f t="shared" si="30"/>
        <v>2526.3157894736842</v>
      </c>
      <c r="O263">
        <v>480</v>
      </c>
      <c r="P263">
        <f t="shared" si="31"/>
        <v>541.1368421052631</v>
      </c>
      <c r="Q263">
        <f t="shared" si="32"/>
        <v>631.3263157894736</v>
      </c>
      <c r="Y263">
        <v>39</v>
      </c>
      <c r="AA263">
        <v>11.6</v>
      </c>
      <c r="AG263" t="s">
        <v>375</v>
      </c>
    </row>
    <row r="264" spans="1:33" x14ac:dyDescent="0.3">
      <c r="A264" t="s">
        <v>344</v>
      </c>
      <c r="B264" s="21" t="s">
        <v>345</v>
      </c>
      <c r="C264" s="9" t="s">
        <v>346</v>
      </c>
      <c r="D264" s="9" t="s">
        <v>347</v>
      </c>
      <c r="E264" t="s">
        <v>393</v>
      </c>
      <c r="F264" s="10">
        <v>1.45</v>
      </c>
      <c r="G264" s="10">
        <v>1.4</v>
      </c>
      <c r="H264" s="10">
        <v>1.36</v>
      </c>
      <c r="I264" s="10">
        <f t="shared" si="33"/>
        <v>2.7608000000000001</v>
      </c>
      <c r="J264" s="10">
        <f t="shared" si="34"/>
        <v>1.6564800000000002</v>
      </c>
      <c r="K264" s="10">
        <f t="shared" si="35"/>
        <v>1.9325599999999998</v>
      </c>
      <c r="L264">
        <v>1.43</v>
      </c>
      <c r="N264">
        <f t="shared" si="30"/>
        <v>2804.1958041958042</v>
      </c>
      <c r="O264">
        <v>4010</v>
      </c>
      <c r="P264">
        <f t="shared" si="31"/>
        <v>4645.0942657342657</v>
      </c>
      <c r="Q264">
        <f t="shared" si="32"/>
        <v>5419.276643356643</v>
      </c>
      <c r="AA264">
        <v>11.3</v>
      </c>
      <c r="AG264" t="s">
        <v>394</v>
      </c>
    </row>
    <row r="265" spans="1:33" x14ac:dyDescent="0.3">
      <c r="A265" t="s">
        <v>344</v>
      </c>
      <c r="B265" s="21" t="s">
        <v>345</v>
      </c>
      <c r="C265" s="9" t="s">
        <v>346</v>
      </c>
      <c r="D265" s="9" t="s">
        <v>347</v>
      </c>
      <c r="E265" t="s">
        <v>395</v>
      </c>
      <c r="F265" s="10">
        <v>1.5</v>
      </c>
      <c r="G265" s="10">
        <v>1.3</v>
      </c>
      <c r="H265" s="10">
        <v>1.2</v>
      </c>
      <c r="I265" s="10">
        <f t="shared" si="33"/>
        <v>2.3400000000000003</v>
      </c>
      <c r="J265" s="10">
        <f t="shared" si="34"/>
        <v>1.4039999999999999</v>
      </c>
      <c r="K265" s="10">
        <f t="shared" si="35"/>
        <v>1.6379999999999997</v>
      </c>
      <c r="L265">
        <v>1.87</v>
      </c>
      <c r="N265">
        <f t="shared" si="30"/>
        <v>2604.2780748663099</v>
      </c>
      <c r="O265">
        <v>4870</v>
      </c>
      <c r="P265">
        <f t="shared" si="31"/>
        <v>3656.4064171122991</v>
      </c>
      <c r="Q265">
        <f t="shared" si="32"/>
        <v>4265.8074866310144</v>
      </c>
      <c r="Y265">
        <v>20</v>
      </c>
      <c r="AA265">
        <v>7</v>
      </c>
      <c r="AG265" t="s">
        <v>396</v>
      </c>
    </row>
    <row r="266" spans="1:33" x14ac:dyDescent="0.3">
      <c r="A266" t="s">
        <v>344</v>
      </c>
      <c r="B266" s="21" t="s">
        <v>345</v>
      </c>
      <c r="C266" s="9" t="s">
        <v>346</v>
      </c>
      <c r="D266" s="9" t="s">
        <v>347</v>
      </c>
      <c r="E266" t="s">
        <v>397</v>
      </c>
      <c r="F266" s="10">
        <v>1.85</v>
      </c>
      <c r="G266" s="10">
        <v>1.1599999999999999</v>
      </c>
      <c r="H266" s="10">
        <v>0.86</v>
      </c>
      <c r="I266" s="10">
        <f t="shared" si="33"/>
        <v>1.8455599999999999</v>
      </c>
      <c r="J266" s="10">
        <f t="shared" si="34"/>
        <v>1.1073360000000001</v>
      </c>
      <c r="K266" s="10">
        <f t="shared" si="35"/>
        <v>1.2918919999999998</v>
      </c>
      <c r="L266">
        <v>1.45</v>
      </c>
      <c r="N266">
        <f t="shared" si="30"/>
        <v>2606.8965517241381</v>
      </c>
      <c r="O266">
        <v>3780</v>
      </c>
      <c r="P266">
        <f t="shared" si="31"/>
        <v>2886.7104000000004</v>
      </c>
      <c r="Q266">
        <f t="shared" si="32"/>
        <v>3367.8287999999998</v>
      </c>
      <c r="Y266">
        <v>49</v>
      </c>
      <c r="AA266">
        <v>11</v>
      </c>
      <c r="AG266" t="s">
        <v>396</v>
      </c>
    </row>
    <row r="267" spans="1:33" x14ac:dyDescent="0.3">
      <c r="A267" t="s">
        <v>344</v>
      </c>
      <c r="B267" s="21" t="s">
        <v>345</v>
      </c>
      <c r="C267" s="9" t="s">
        <v>346</v>
      </c>
      <c r="D267" s="9" t="s">
        <v>347</v>
      </c>
      <c r="E267" t="s">
        <v>398</v>
      </c>
      <c r="F267" s="10">
        <v>1.45</v>
      </c>
      <c r="G267" s="10">
        <v>1.4</v>
      </c>
      <c r="H267" s="10">
        <v>0.65</v>
      </c>
      <c r="I267" s="10">
        <f t="shared" si="33"/>
        <v>1.3194999999999999</v>
      </c>
      <c r="J267" s="10">
        <f t="shared" si="34"/>
        <v>0.79169999999999996</v>
      </c>
      <c r="K267" s="10">
        <f t="shared" si="35"/>
        <v>0.92364999999999986</v>
      </c>
      <c r="L267">
        <v>1.06</v>
      </c>
      <c r="N267">
        <f t="shared" si="30"/>
        <v>2584.9056603773583</v>
      </c>
      <c r="O267">
        <v>2740</v>
      </c>
      <c r="P267">
        <f t="shared" si="31"/>
        <v>2046.4698113207544</v>
      </c>
      <c r="Q267">
        <f t="shared" si="32"/>
        <v>2387.5481132075465</v>
      </c>
      <c r="Y267">
        <v>62</v>
      </c>
      <c r="AA267">
        <v>11</v>
      </c>
      <c r="AG267" t="s">
        <v>396</v>
      </c>
    </row>
    <row r="268" spans="1:33" x14ac:dyDescent="0.3">
      <c r="A268" t="s">
        <v>344</v>
      </c>
      <c r="B268" s="21" t="s">
        <v>345</v>
      </c>
      <c r="C268" s="9" t="s">
        <v>346</v>
      </c>
      <c r="D268" s="9" t="s">
        <v>347</v>
      </c>
      <c r="E268" t="s">
        <v>399</v>
      </c>
      <c r="F268" s="10">
        <v>1.2</v>
      </c>
      <c r="G268" s="10">
        <v>1</v>
      </c>
      <c r="H268" s="10">
        <v>0.8</v>
      </c>
      <c r="I268" s="10">
        <f t="shared" si="33"/>
        <v>0.96</v>
      </c>
      <c r="J268" s="10">
        <f t="shared" si="34"/>
        <v>0.57599999999999996</v>
      </c>
      <c r="K268" s="10">
        <f t="shared" si="35"/>
        <v>0.67200000000000004</v>
      </c>
      <c r="L268">
        <v>0.5</v>
      </c>
      <c r="N268">
        <f t="shared" si="30"/>
        <v>2700</v>
      </c>
      <c r="O268">
        <v>1350</v>
      </c>
      <c r="P268">
        <f t="shared" si="31"/>
        <v>1555.1999999999998</v>
      </c>
      <c r="Q268">
        <f t="shared" si="32"/>
        <v>1814.4</v>
      </c>
      <c r="Y268">
        <v>4</v>
      </c>
      <c r="AA268">
        <v>10</v>
      </c>
      <c r="AG268" t="s">
        <v>396</v>
      </c>
    </row>
    <row r="269" spans="1:33" x14ac:dyDescent="0.3">
      <c r="A269" t="s">
        <v>344</v>
      </c>
      <c r="B269" s="21" t="s">
        <v>345</v>
      </c>
      <c r="C269" s="9" t="s">
        <v>346</v>
      </c>
      <c r="D269" s="9" t="s">
        <v>347</v>
      </c>
      <c r="E269" t="s">
        <v>400</v>
      </c>
      <c r="F269" s="10">
        <v>1.2</v>
      </c>
      <c r="G269" s="10">
        <v>1.1499999999999999</v>
      </c>
      <c r="H269" s="10">
        <v>0.55000000000000004</v>
      </c>
      <c r="I269" s="10">
        <f t="shared" si="33"/>
        <v>0.75900000000000001</v>
      </c>
      <c r="J269" s="10">
        <f t="shared" si="34"/>
        <v>0.45540000000000003</v>
      </c>
      <c r="K269" s="10">
        <f t="shared" si="35"/>
        <v>0.53129999999999999</v>
      </c>
      <c r="L269">
        <v>0.4</v>
      </c>
      <c r="N269">
        <f t="shared" si="30"/>
        <v>2575</v>
      </c>
      <c r="O269">
        <v>1030</v>
      </c>
      <c r="P269">
        <f t="shared" si="31"/>
        <v>1172.655</v>
      </c>
      <c r="Q269">
        <f t="shared" si="32"/>
        <v>1368.0975000000001</v>
      </c>
      <c r="Y269">
        <v>55</v>
      </c>
      <c r="AA269">
        <v>11</v>
      </c>
      <c r="AG269" t="s">
        <v>396</v>
      </c>
    </row>
    <row r="270" spans="1:33" x14ac:dyDescent="0.3">
      <c r="A270" t="s">
        <v>344</v>
      </c>
      <c r="B270" s="21" t="s">
        <v>345</v>
      </c>
      <c r="C270" s="9" t="s">
        <v>346</v>
      </c>
      <c r="D270" s="9" t="s">
        <v>347</v>
      </c>
      <c r="E270" t="s">
        <v>401</v>
      </c>
      <c r="F270" s="10">
        <v>0.7</v>
      </c>
      <c r="G270" s="10">
        <v>0.7</v>
      </c>
      <c r="H270" s="10">
        <v>0.6</v>
      </c>
      <c r="I270" s="10">
        <f t="shared" si="33"/>
        <v>0.29399999999999993</v>
      </c>
      <c r="J270" s="10">
        <f t="shared" si="34"/>
        <v>0.17639999999999997</v>
      </c>
      <c r="K270" s="10">
        <f t="shared" si="35"/>
        <v>0.20579999999999996</v>
      </c>
      <c r="L270">
        <v>0.15</v>
      </c>
      <c r="N270">
        <f t="shared" si="30"/>
        <v>2666.666666666667</v>
      </c>
      <c r="O270">
        <v>400</v>
      </c>
      <c r="P270">
        <f t="shared" si="31"/>
        <v>470.4</v>
      </c>
      <c r="Q270">
        <f t="shared" si="32"/>
        <v>548.79999999999995</v>
      </c>
      <c r="Y270">
        <v>20</v>
      </c>
      <c r="AA270">
        <v>12</v>
      </c>
      <c r="AG270" t="s">
        <v>375</v>
      </c>
    </row>
    <row r="271" spans="1:33" x14ac:dyDescent="0.3">
      <c r="A271" t="s">
        <v>344</v>
      </c>
      <c r="B271" s="21" t="s">
        <v>345</v>
      </c>
      <c r="C271" s="9" t="s">
        <v>346</v>
      </c>
      <c r="D271" s="9" t="s">
        <v>347</v>
      </c>
      <c r="E271" t="s">
        <v>402</v>
      </c>
      <c r="F271" s="10">
        <v>0.9</v>
      </c>
      <c r="G271" s="10">
        <v>0.7</v>
      </c>
      <c r="H271" s="10">
        <v>0.4</v>
      </c>
      <c r="I271" s="10">
        <f t="shared" si="33"/>
        <v>0.252</v>
      </c>
      <c r="J271" s="10">
        <f t="shared" si="34"/>
        <v>0.1512</v>
      </c>
      <c r="K271" s="10">
        <f t="shared" si="35"/>
        <v>0.1764</v>
      </c>
      <c r="L271">
        <v>0.13</v>
      </c>
      <c r="N271">
        <f t="shared" si="30"/>
        <v>2615.3846153846152</v>
      </c>
      <c r="O271">
        <v>340</v>
      </c>
      <c r="P271">
        <f t="shared" si="31"/>
        <v>395.44615384615383</v>
      </c>
      <c r="Q271">
        <f t="shared" si="32"/>
        <v>461.35384615384612</v>
      </c>
      <c r="Y271">
        <v>43</v>
      </c>
      <c r="AA271">
        <v>12</v>
      </c>
      <c r="AG271" t="s">
        <v>396</v>
      </c>
    </row>
    <row r="272" spans="1:33" x14ac:dyDescent="0.3">
      <c r="A272" t="s">
        <v>344</v>
      </c>
      <c r="B272" s="21" t="s">
        <v>345</v>
      </c>
      <c r="C272" s="9" t="s">
        <v>346</v>
      </c>
      <c r="D272" s="9" t="s">
        <v>347</v>
      </c>
      <c r="E272" t="s">
        <v>403</v>
      </c>
      <c r="F272" s="10">
        <v>0.65</v>
      </c>
      <c r="G272" s="10">
        <v>0.45</v>
      </c>
      <c r="H272" s="10">
        <v>0.35</v>
      </c>
      <c r="I272" s="10">
        <f t="shared" si="33"/>
        <v>0.10237500000000001</v>
      </c>
      <c r="J272" s="10">
        <f t="shared" si="34"/>
        <v>6.1425E-2</v>
      </c>
      <c r="K272" s="10">
        <f t="shared" si="35"/>
        <v>7.166249999999999E-2</v>
      </c>
      <c r="L272">
        <v>0.05</v>
      </c>
      <c r="N272">
        <f t="shared" si="30"/>
        <v>2800</v>
      </c>
      <c r="O272">
        <v>140</v>
      </c>
      <c r="P272">
        <f t="shared" si="31"/>
        <v>171.99</v>
      </c>
      <c r="Q272">
        <f t="shared" si="32"/>
        <v>200.65499999999997</v>
      </c>
      <c r="Y272">
        <v>66</v>
      </c>
      <c r="AA272">
        <v>12</v>
      </c>
      <c r="AG272" t="s">
        <v>404</v>
      </c>
    </row>
    <row r="273" spans="1:33" x14ac:dyDescent="0.3">
      <c r="A273" t="s">
        <v>344</v>
      </c>
      <c r="B273" s="21" t="s">
        <v>345</v>
      </c>
      <c r="C273" s="9" t="s">
        <v>346</v>
      </c>
      <c r="D273" s="9" t="s">
        <v>347</v>
      </c>
      <c r="E273" t="s">
        <v>405</v>
      </c>
      <c r="F273" s="10">
        <v>2.4</v>
      </c>
      <c r="G273" s="10">
        <v>1.5</v>
      </c>
      <c r="H273" s="10">
        <v>1.1499999999999999</v>
      </c>
      <c r="I273" s="10">
        <f t="shared" si="33"/>
        <v>4.1399999999999997</v>
      </c>
      <c r="J273" s="10">
        <f t="shared" si="34"/>
        <v>2.484</v>
      </c>
      <c r="K273" s="10">
        <f t="shared" si="35"/>
        <v>2.8979999999999997</v>
      </c>
      <c r="L273">
        <v>2.16</v>
      </c>
      <c r="N273">
        <f t="shared" si="30"/>
        <v>2601.8518518518517</v>
      </c>
      <c r="O273">
        <v>5620</v>
      </c>
      <c r="P273">
        <f t="shared" si="31"/>
        <v>6463</v>
      </c>
      <c r="Q273">
        <f t="shared" si="32"/>
        <v>7540.1666666666652</v>
      </c>
      <c r="Y273">
        <v>30</v>
      </c>
      <c r="AA273">
        <v>5</v>
      </c>
      <c r="AG273" t="s">
        <v>352</v>
      </c>
    </row>
    <row r="274" spans="1:33" x14ac:dyDescent="0.3">
      <c r="A274" t="s">
        <v>406</v>
      </c>
      <c r="B274" s="21" t="s">
        <v>407</v>
      </c>
      <c r="C274" s="9" t="s">
        <v>408</v>
      </c>
      <c r="D274" s="9" t="s">
        <v>43</v>
      </c>
      <c r="E274" t="s">
        <v>409</v>
      </c>
      <c r="F274" s="10">
        <v>8</v>
      </c>
      <c r="G274" s="10">
        <v>5</v>
      </c>
      <c r="H274" s="10">
        <v>0.7</v>
      </c>
      <c r="I274" s="10">
        <f t="shared" si="33"/>
        <v>28</v>
      </c>
      <c r="J274" s="10">
        <f t="shared" si="34"/>
        <v>16.799999999999997</v>
      </c>
      <c r="K274" s="10">
        <f t="shared" si="35"/>
        <v>19.599999999999998</v>
      </c>
      <c r="N274">
        <v>2130</v>
      </c>
      <c r="O274">
        <f>N274*I274</f>
        <v>59640</v>
      </c>
      <c r="P274">
        <f>0.6*O274</f>
        <v>35784</v>
      </c>
      <c r="Q274">
        <f>0.7*O274</f>
        <v>41748</v>
      </c>
      <c r="U274" t="s">
        <v>76</v>
      </c>
      <c r="Y274">
        <v>28</v>
      </c>
      <c r="AB274" t="s">
        <v>294</v>
      </c>
    </row>
    <row r="275" spans="1:33" x14ac:dyDescent="0.3">
      <c r="A275" t="s">
        <v>406</v>
      </c>
      <c r="B275" s="21" t="s">
        <v>407</v>
      </c>
      <c r="C275" s="9" t="s">
        <v>408</v>
      </c>
      <c r="D275" s="9" t="s">
        <v>43</v>
      </c>
      <c r="E275" t="s">
        <v>410</v>
      </c>
      <c r="F275" s="10">
        <v>4</v>
      </c>
      <c r="G275" s="10">
        <v>2.2000000000000002</v>
      </c>
      <c r="H275" s="10">
        <v>0.7</v>
      </c>
      <c r="I275" s="10">
        <f t="shared" si="33"/>
        <v>6.16</v>
      </c>
      <c r="J275" s="10">
        <f t="shared" si="34"/>
        <v>3.6959999999999997</v>
      </c>
      <c r="K275" s="10">
        <f t="shared" si="35"/>
        <v>4.3119999999999994</v>
      </c>
      <c r="N275">
        <v>2130</v>
      </c>
      <c r="O275">
        <f t="shared" ref="O275:O328" si="36">N275*I275</f>
        <v>13120.800000000001</v>
      </c>
      <c r="P275">
        <f t="shared" ref="P275:P338" si="37">0.6*O275</f>
        <v>7872.4800000000005</v>
      </c>
      <c r="Q275">
        <f t="shared" ref="Q275:Q338" si="38">0.7*O275</f>
        <v>9184.56</v>
      </c>
      <c r="U275" t="s">
        <v>76</v>
      </c>
      <c r="Y275">
        <v>35</v>
      </c>
      <c r="AB275" t="s">
        <v>307</v>
      </c>
    </row>
    <row r="276" spans="1:33" x14ac:dyDescent="0.3">
      <c r="A276" t="s">
        <v>406</v>
      </c>
      <c r="B276" s="21" t="s">
        <v>407</v>
      </c>
      <c r="C276" s="9" t="s">
        <v>408</v>
      </c>
      <c r="D276" s="9" t="s">
        <v>43</v>
      </c>
      <c r="E276" t="s">
        <v>411</v>
      </c>
      <c r="F276" s="10">
        <v>2.2999999999999998</v>
      </c>
      <c r="G276" s="10">
        <v>2</v>
      </c>
      <c r="H276" s="10">
        <v>1</v>
      </c>
      <c r="I276" s="10">
        <f t="shared" si="33"/>
        <v>4.5999999999999996</v>
      </c>
      <c r="J276" s="10">
        <f t="shared" si="34"/>
        <v>2.76</v>
      </c>
      <c r="K276" s="10">
        <f t="shared" si="35"/>
        <v>3.2199999999999998</v>
      </c>
      <c r="N276">
        <v>2130</v>
      </c>
      <c r="O276">
        <f t="shared" si="36"/>
        <v>9798</v>
      </c>
      <c r="P276">
        <f t="shared" si="37"/>
        <v>5878.8</v>
      </c>
      <c r="Q276">
        <f t="shared" si="38"/>
        <v>6858.5999999999995</v>
      </c>
      <c r="U276" t="s">
        <v>285</v>
      </c>
      <c r="Y276">
        <v>20</v>
      </c>
      <c r="AB276" t="s">
        <v>294</v>
      </c>
    </row>
    <row r="277" spans="1:33" x14ac:dyDescent="0.3">
      <c r="A277" t="s">
        <v>406</v>
      </c>
      <c r="B277" s="21" t="s">
        <v>407</v>
      </c>
      <c r="C277" s="9" t="s">
        <v>408</v>
      </c>
      <c r="D277" s="9" t="s">
        <v>43</v>
      </c>
      <c r="E277" t="s">
        <v>412</v>
      </c>
      <c r="F277" s="10">
        <v>2</v>
      </c>
      <c r="G277" s="10">
        <v>1.5</v>
      </c>
      <c r="H277" s="10">
        <v>0.4</v>
      </c>
      <c r="I277" s="10">
        <f t="shared" si="33"/>
        <v>1.2000000000000002</v>
      </c>
      <c r="J277" s="10">
        <f t="shared" si="34"/>
        <v>0.72</v>
      </c>
      <c r="K277" s="10">
        <f t="shared" si="35"/>
        <v>0.83999999999999986</v>
      </c>
      <c r="N277">
        <v>2130</v>
      </c>
      <c r="O277">
        <f t="shared" si="36"/>
        <v>2556.0000000000005</v>
      </c>
      <c r="P277">
        <f t="shared" si="37"/>
        <v>1533.6000000000001</v>
      </c>
      <c r="Q277">
        <f t="shared" si="38"/>
        <v>1789.2000000000003</v>
      </c>
      <c r="U277" t="s">
        <v>285</v>
      </c>
      <c r="Y277">
        <v>20</v>
      </c>
      <c r="AB277" t="s">
        <v>307</v>
      </c>
    </row>
    <row r="278" spans="1:33" x14ac:dyDescent="0.3">
      <c r="A278" t="s">
        <v>406</v>
      </c>
      <c r="B278" s="21" t="s">
        <v>407</v>
      </c>
      <c r="C278" s="9" t="s">
        <v>408</v>
      </c>
      <c r="D278" s="9" t="s">
        <v>43</v>
      </c>
      <c r="E278" t="s">
        <v>413</v>
      </c>
      <c r="F278" s="10">
        <v>2</v>
      </c>
      <c r="G278" s="10">
        <v>1.3</v>
      </c>
      <c r="H278" s="10">
        <v>0.2</v>
      </c>
      <c r="I278" s="10">
        <f t="shared" si="33"/>
        <v>0.52</v>
      </c>
      <c r="J278" s="10">
        <f t="shared" si="34"/>
        <v>0.31200000000000006</v>
      </c>
      <c r="K278" s="10">
        <f t="shared" si="35"/>
        <v>0.36399999999999999</v>
      </c>
      <c r="N278">
        <v>2130</v>
      </c>
      <c r="O278">
        <f t="shared" si="36"/>
        <v>1107.6000000000001</v>
      </c>
      <c r="P278">
        <f t="shared" si="37"/>
        <v>664.56000000000006</v>
      </c>
      <c r="Q278">
        <f t="shared" si="38"/>
        <v>775.32</v>
      </c>
      <c r="U278" t="s">
        <v>285</v>
      </c>
      <c r="Y278">
        <v>30</v>
      </c>
      <c r="AB278" t="s">
        <v>289</v>
      </c>
    </row>
    <row r="279" spans="1:33" x14ac:dyDescent="0.3">
      <c r="A279" t="s">
        <v>406</v>
      </c>
      <c r="B279" s="21" t="s">
        <v>407</v>
      </c>
      <c r="C279" s="9" t="s">
        <v>408</v>
      </c>
      <c r="D279" s="9" t="s">
        <v>43</v>
      </c>
      <c r="E279" t="s">
        <v>414</v>
      </c>
      <c r="F279" s="10">
        <v>2.7</v>
      </c>
      <c r="G279" s="10">
        <v>1</v>
      </c>
      <c r="H279" s="10">
        <v>0.4</v>
      </c>
      <c r="I279" s="10">
        <f t="shared" si="33"/>
        <v>1.08</v>
      </c>
      <c r="J279" s="10">
        <f t="shared" si="34"/>
        <v>0.64800000000000013</v>
      </c>
      <c r="K279" s="10">
        <f t="shared" si="35"/>
        <v>0.75600000000000001</v>
      </c>
      <c r="N279">
        <v>2130</v>
      </c>
      <c r="O279">
        <f t="shared" si="36"/>
        <v>2300.4</v>
      </c>
      <c r="P279">
        <f t="shared" si="37"/>
        <v>1380.24</v>
      </c>
      <c r="Q279">
        <f t="shared" si="38"/>
        <v>1610.28</v>
      </c>
      <c r="U279" t="s">
        <v>285</v>
      </c>
      <c r="Y279">
        <v>30</v>
      </c>
      <c r="AB279" t="s">
        <v>294</v>
      </c>
    </row>
    <row r="280" spans="1:33" x14ac:dyDescent="0.3">
      <c r="A280" t="s">
        <v>406</v>
      </c>
      <c r="B280" s="21" t="s">
        <v>407</v>
      </c>
      <c r="C280" s="9" t="s">
        <v>408</v>
      </c>
      <c r="D280" s="9" t="s">
        <v>43</v>
      </c>
      <c r="E280" t="s">
        <v>415</v>
      </c>
      <c r="F280" s="10">
        <v>3.2</v>
      </c>
      <c r="G280" s="10">
        <v>0.8</v>
      </c>
      <c r="H280" s="10">
        <v>0.2</v>
      </c>
      <c r="I280" s="10">
        <f t="shared" si="33"/>
        <v>0.51200000000000012</v>
      </c>
      <c r="J280" s="10">
        <f t="shared" si="34"/>
        <v>0.30720000000000003</v>
      </c>
      <c r="K280" s="10">
        <f t="shared" si="35"/>
        <v>0.3584</v>
      </c>
      <c r="N280">
        <v>2130</v>
      </c>
      <c r="O280">
        <f t="shared" si="36"/>
        <v>1090.5600000000002</v>
      </c>
      <c r="P280">
        <f t="shared" si="37"/>
        <v>654.33600000000013</v>
      </c>
      <c r="Q280">
        <f t="shared" si="38"/>
        <v>763.39200000000005</v>
      </c>
      <c r="U280" t="s">
        <v>285</v>
      </c>
      <c r="Y280">
        <v>30</v>
      </c>
      <c r="AB280" t="s">
        <v>294</v>
      </c>
    </row>
    <row r="281" spans="1:33" x14ac:dyDescent="0.3">
      <c r="A281" t="s">
        <v>406</v>
      </c>
      <c r="B281" s="21" t="s">
        <v>407</v>
      </c>
      <c r="C281" s="9" t="s">
        <v>408</v>
      </c>
      <c r="D281" s="9" t="s">
        <v>43</v>
      </c>
      <c r="E281" t="s">
        <v>416</v>
      </c>
      <c r="F281" s="10">
        <v>3.2</v>
      </c>
      <c r="G281" s="10">
        <v>0.8</v>
      </c>
      <c r="H281" s="10">
        <v>0.2</v>
      </c>
      <c r="I281" s="10">
        <f t="shared" si="33"/>
        <v>0.51200000000000012</v>
      </c>
      <c r="J281" s="10">
        <f t="shared" si="34"/>
        <v>0.30720000000000003</v>
      </c>
      <c r="K281" s="10">
        <f t="shared" si="35"/>
        <v>0.3584</v>
      </c>
      <c r="N281">
        <v>2130</v>
      </c>
      <c r="O281">
        <f t="shared" si="36"/>
        <v>1090.5600000000002</v>
      </c>
      <c r="P281">
        <f t="shared" si="37"/>
        <v>654.33600000000013</v>
      </c>
      <c r="Q281">
        <f t="shared" si="38"/>
        <v>763.39200000000005</v>
      </c>
      <c r="U281" t="s">
        <v>285</v>
      </c>
      <c r="Y281">
        <v>30</v>
      </c>
      <c r="AB281" t="s">
        <v>294</v>
      </c>
    </row>
    <row r="282" spans="1:33" x14ac:dyDescent="0.3">
      <c r="A282" t="s">
        <v>406</v>
      </c>
      <c r="B282" s="21" t="s">
        <v>407</v>
      </c>
      <c r="C282" s="9" t="s">
        <v>408</v>
      </c>
      <c r="D282" s="9" t="s">
        <v>43</v>
      </c>
      <c r="E282" t="s">
        <v>417</v>
      </c>
      <c r="F282" s="10">
        <v>3.2</v>
      </c>
      <c r="G282" s="10">
        <v>1.5</v>
      </c>
      <c r="H282" s="10">
        <v>0.8</v>
      </c>
      <c r="I282" s="10">
        <f t="shared" si="33"/>
        <v>3.8400000000000007</v>
      </c>
      <c r="J282" s="10">
        <f t="shared" si="34"/>
        <v>2.3039999999999998</v>
      </c>
      <c r="K282" s="10">
        <f t="shared" si="35"/>
        <v>2.6879999999999997</v>
      </c>
      <c r="N282">
        <v>2130</v>
      </c>
      <c r="O282">
        <f t="shared" si="36"/>
        <v>8179.2000000000016</v>
      </c>
      <c r="P282">
        <f t="shared" si="37"/>
        <v>4907.5200000000004</v>
      </c>
      <c r="Q282">
        <f t="shared" si="38"/>
        <v>5725.4400000000005</v>
      </c>
      <c r="U282" t="s">
        <v>285</v>
      </c>
      <c r="Y282">
        <v>30</v>
      </c>
      <c r="AB282" t="s">
        <v>295</v>
      </c>
    </row>
    <row r="283" spans="1:33" x14ac:dyDescent="0.3">
      <c r="A283" t="s">
        <v>406</v>
      </c>
      <c r="B283" s="21" t="s">
        <v>407</v>
      </c>
      <c r="C283" s="9" t="s">
        <v>408</v>
      </c>
      <c r="D283" s="9" t="s">
        <v>43</v>
      </c>
      <c r="E283" t="s">
        <v>418</v>
      </c>
      <c r="F283" s="10">
        <v>1</v>
      </c>
      <c r="G283" s="10">
        <v>0.8</v>
      </c>
      <c r="H283" s="10">
        <v>0.5</v>
      </c>
      <c r="I283" s="10">
        <f t="shared" si="33"/>
        <v>0.4</v>
      </c>
      <c r="J283" s="10">
        <f t="shared" si="34"/>
        <v>0.24</v>
      </c>
      <c r="K283" s="10">
        <f t="shared" si="35"/>
        <v>0.27999999999999997</v>
      </c>
      <c r="N283">
        <v>2130</v>
      </c>
      <c r="O283">
        <f t="shared" si="36"/>
        <v>852</v>
      </c>
      <c r="P283">
        <f t="shared" si="37"/>
        <v>511.2</v>
      </c>
      <c r="Q283">
        <f t="shared" si="38"/>
        <v>596.4</v>
      </c>
      <c r="U283" t="s">
        <v>285</v>
      </c>
      <c r="Y283">
        <v>33</v>
      </c>
      <c r="AB283" t="s">
        <v>307</v>
      </c>
    </row>
    <row r="284" spans="1:33" x14ac:dyDescent="0.3">
      <c r="A284" t="s">
        <v>406</v>
      </c>
      <c r="B284" s="21" t="s">
        <v>407</v>
      </c>
      <c r="C284" s="9" t="s">
        <v>408</v>
      </c>
      <c r="D284" s="9" t="s">
        <v>43</v>
      </c>
      <c r="E284" t="s">
        <v>419</v>
      </c>
      <c r="F284" s="10">
        <v>3.4</v>
      </c>
      <c r="G284" s="10">
        <v>2</v>
      </c>
      <c r="H284" s="10">
        <v>2.1</v>
      </c>
      <c r="I284" s="10">
        <f t="shared" si="33"/>
        <v>14.28</v>
      </c>
      <c r="J284" s="10">
        <f t="shared" si="34"/>
        <v>8.5680000000000014</v>
      </c>
      <c r="K284" s="10">
        <f t="shared" si="35"/>
        <v>9.9960000000000004</v>
      </c>
      <c r="N284">
        <v>2130</v>
      </c>
      <c r="O284">
        <f t="shared" si="36"/>
        <v>30416.399999999998</v>
      </c>
      <c r="P284">
        <f t="shared" si="37"/>
        <v>18249.839999999997</v>
      </c>
      <c r="Q284">
        <f t="shared" si="38"/>
        <v>21291.479999999996</v>
      </c>
      <c r="U284" t="s">
        <v>285</v>
      </c>
      <c r="Y284">
        <v>33</v>
      </c>
      <c r="AB284" t="s">
        <v>289</v>
      </c>
    </row>
    <row r="285" spans="1:33" x14ac:dyDescent="0.3">
      <c r="A285" t="s">
        <v>406</v>
      </c>
      <c r="B285" s="21" t="s">
        <v>407</v>
      </c>
      <c r="C285" s="9" t="s">
        <v>408</v>
      </c>
      <c r="D285" s="9" t="s">
        <v>43</v>
      </c>
      <c r="E285" t="s">
        <v>420</v>
      </c>
      <c r="F285" s="10">
        <v>3</v>
      </c>
      <c r="G285" s="10">
        <v>2</v>
      </c>
      <c r="H285" s="10">
        <v>1.2</v>
      </c>
      <c r="I285" s="10">
        <f t="shared" si="33"/>
        <v>7.1999999999999993</v>
      </c>
      <c r="J285" s="10">
        <f t="shared" si="34"/>
        <v>4.3199999999999994</v>
      </c>
      <c r="K285" s="10">
        <f t="shared" si="35"/>
        <v>5.0399999999999991</v>
      </c>
      <c r="N285">
        <v>2130</v>
      </c>
      <c r="O285">
        <f t="shared" si="36"/>
        <v>15335.999999999998</v>
      </c>
      <c r="P285">
        <f t="shared" si="37"/>
        <v>9201.5999999999985</v>
      </c>
      <c r="Q285">
        <f t="shared" si="38"/>
        <v>10735.199999999999</v>
      </c>
      <c r="U285" t="s">
        <v>285</v>
      </c>
      <c r="Y285">
        <v>30</v>
      </c>
      <c r="AB285" t="s">
        <v>289</v>
      </c>
    </row>
    <row r="286" spans="1:33" x14ac:dyDescent="0.3">
      <c r="A286" t="s">
        <v>406</v>
      </c>
      <c r="B286" s="21" t="s">
        <v>407</v>
      </c>
      <c r="C286" s="9" t="s">
        <v>408</v>
      </c>
      <c r="D286" s="9" t="s">
        <v>43</v>
      </c>
      <c r="E286" t="s">
        <v>421</v>
      </c>
      <c r="F286" s="10">
        <v>1</v>
      </c>
      <c r="G286" s="10">
        <v>0.5</v>
      </c>
      <c r="H286" s="10">
        <v>0.3</v>
      </c>
      <c r="I286" s="10">
        <f t="shared" si="33"/>
        <v>0.15</v>
      </c>
      <c r="J286" s="10">
        <f t="shared" si="34"/>
        <v>0.09</v>
      </c>
      <c r="K286" s="10">
        <f t="shared" si="35"/>
        <v>0.105</v>
      </c>
      <c r="N286">
        <v>2130</v>
      </c>
      <c r="O286">
        <f t="shared" si="36"/>
        <v>319.5</v>
      </c>
      <c r="P286">
        <f t="shared" si="37"/>
        <v>191.7</v>
      </c>
      <c r="Q286">
        <f t="shared" si="38"/>
        <v>223.64999999999998</v>
      </c>
      <c r="U286" t="s">
        <v>285</v>
      </c>
      <c r="Y286">
        <v>22</v>
      </c>
      <c r="AB286" t="s">
        <v>289</v>
      </c>
    </row>
    <row r="287" spans="1:33" x14ac:dyDescent="0.3">
      <c r="A287" t="s">
        <v>406</v>
      </c>
      <c r="B287" s="21" t="s">
        <v>407</v>
      </c>
      <c r="C287" s="9" t="s">
        <v>408</v>
      </c>
      <c r="D287" s="9" t="s">
        <v>43</v>
      </c>
      <c r="E287" t="s">
        <v>44</v>
      </c>
      <c r="F287" s="10">
        <v>1.7</v>
      </c>
      <c r="G287" s="10">
        <v>1.1000000000000001</v>
      </c>
      <c r="H287" s="10">
        <v>0.7</v>
      </c>
      <c r="I287" s="10">
        <f t="shared" si="33"/>
        <v>1.3089999999999999</v>
      </c>
      <c r="J287" s="10">
        <f t="shared" si="34"/>
        <v>0.78539999999999999</v>
      </c>
      <c r="K287" s="10">
        <f t="shared" si="35"/>
        <v>0.91629999999999989</v>
      </c>
      <c r="N287">
        <v>2280</v>
      </c>
      <c r="O287">
        <f t="shared" si="36"/>
        <v>2984.52</v>
      </c>
      <c r="P287">
        <f t="shared" si="37"/>
        <v>1790.712</v>
      </c>
      <c r="Q287">
        <f t="shared" si="38"/>
        <v>2089.1639999999998</v>
      </c>
      <c r="U287" t="s">
        <v>285</v>
      </c>
      <c r="Y287">
        <v>30</v>
      </c>
      <c r="AB287" t="s">
        <v>303</v>
      </c>
    </row>
    <row r="288" spans="1:33" x14ac:dyDescent="0.3">
      <c r="A288" t="s">
        <v>406</v>
      </c>
      <c r="B288" s="21" t="s">
        <v>407</v>
      </c>
      <c r="C288" s="9" t="s">
        <v>408</v>
      </c>
      <c r="D288" s="9" t="s">
        <v>43</v>
      </c>
      <c r="E288" t="s">
        <v>49</v>
      </c>
      <c r="F288" s="10">
        <v>3.6</v>
      </c>
      <c r="G288" s="10">
        <v>2.6</v>
      </c>
      <c r="H288" s="10">
        <v>0.6</v>
      </c>
      <c r="I288" s="10">
        <f t="shared" si="33"/>
        <v>5.6160000000000005</v>
      </c>
      <c r="J288" s="10">
        <f t="shared" si="34"/>
        <v>3.3696000000000002</v>
      </c>
      <c r="K288" s="10">
        <f t="shared" si="35"/>
        <v>3.9312</v>
      </c>
      <c r="N288">
        <v>2280</v>
      </c>
      <c r="O288">
        <f t="shared" si="36"/>
        <v>12804.480000000001</v>
      </c>
      <c r="P288">
        <f t="shared" si="37"/>
        <v>7682.6880000000001</v>
      </c>
      <c r="Q288">
        <f t="shared" si="38"/>
        <v>8963.1360000000004</v>
      </c>
      <c r="U288" t="s">
        <v>76</v>
      </c>
      <c r="Y288">
        <v>30</v>
      </c>
      <c r="AB288" t="s">
        <v>289</v>
      </c>
    </row>
    <row r="289" spans="1:28" x14ac:dyDescent="0.3">
      <c r="A289" t="s">
        <v>406</v>
      </c>
      <c r="B289" s="21" t="s">
        <v>407</v>
      </c>
      <c r="C289" s="9" t="s">
        <v>408</v>
      </c>
      <c r="D289" s="9" t="s">
        <v>43</v>
      </c>
      <c r="E289" t="s">
        <v>52</v>
      </c>
      <c r="F289" s="10">
        <v>10</v>
      </c>
      <c r="G289" s="10">
        <v>8</v>
      </c>
      <c r="H289" s="10">
        <v>1</v>
      </c>
      <c r="I289" s="10">
        <f t="shared" si="33"/>
        <v>80</v>
      </c>
      <c r="J289" s="10">
        <f t="shared" si="34"/>
        <v>48</v>
      </c>
      <c r="K289" s="10">
        <f t="shared" si="35"/>
        <v>56</v>
      </c>
      <c r="N289">
        <v>2280</v>
      </c>
      <c r="O289">
        <f t="shared" si="36"/>
        <v>182400</v>
      </c>
      <c r="P289">
        <f t="shared" si="37"/>
        <v>109440</v>
      </c>
      <c r="Q289">
        <f t="shared" si="38"/>
        <v>127679.99999999999</v>
      </c>
      <c r="U289" t="s">
        <v>76</v>
      </c>
      <c r="Y289">
        <v>45</v>
      </c>
      <c r="AB289" t="s">
        <v>289</v>
      </c>
    </row>
    <row r="290" spans="1:28" x14ac:dyDescent="0.3">
      <c r="A290" t="s">
        <v>406</v>
      </c>
      <c r="B290" s="21" t="s">
        <v>407</v>
      </c>
      <c r="C290" s="9" t="s">
        <v>408</v>
      </c>
      <c r="D290" s="9" t="s">
        <v>43</v>
      </c>
      <c r="E290" t="s">
        <v>53</v>
      </c>
      <c r="F290" s="10">
        <v>4.9000000000000004</v>
      </c>
      <c r="G290" s="10">
        <v>3.5</v>
      </c>
      <c r="H290" s="10">
        <v>1</v>
      </c>
      <c r="I290" s="10">
        <f t="shared" si="33"/>
        <v>17.150000000000002</v>
      </c>
      <c r="J290" s="10">
        <f t="shared" si="34"/>
        <v>10.29</v>
      </c>
      <c r="K290" s="10">
        <f t="shared" si="35"/>
        <v>12.005000000000001</v>
      </c>
      <c r="N290">
        <v>2280</v>
      </c>
      <c r="O290">
        <f t="shared" si="36"/>
        <v>39102.000000000007</v>
      </c>
      <c r="P290">
        <f t="shared" si="37"/>
        <v>23461.200000000004</v>
      </c>
      <c r="Q290">
        <f t="shared" si="38"/>
        <v>27371.400000000005</v>
      </c>
      <c r="U290" t="s">
        <v>76</v>
      </c>
      <c r="Y290">
        <v>35</v>
      </c>
      <c r="AB290" t="s">
        <v>422</v>
      </c>
    </row>
    <row r="291" spans="1:28" x14ac:dyDescent="0.3">
      <c r="A291" t="s">
        <v>406</v>
      </c>
      <c r="B291" s="21" t="s">
        <v>407</v>
      </c>
      <c r="C291" s="9" t="s">
        <v>408</v>
      </c>
      <c r="D291" s="9" t="s">
        <v>43</v>
      </c>
      <c r="E291" t="s">
        <v>56</v>
      </c>
      <c r="F291" s="10">
        <v>3.2</v>
      </c>
      <c r="G291" s="10">
        <v>2.2000000000000002</v>
      </c>
      <c r="H291" s="10">
        <v>0.5</v>
      </c>
      <c r="I291" s="10">
        <f t="shared" si="33"/>
        <v>3.5200000000000005</v>
      </c>
      <c r="J291" s="10">
        <f t="shared" si="34"/>
        <v>2.1120000000000001</v>
      </c>
      <c r="K291" s="10">
        <f t="shared" si="35"/>
        <v>2.464</v>
      </c>
      <c r="N291">
        <v>2280</v>
      </c>
      <c r="O291">
        <f t="shared" si="36"/>
        <v>8025.6000000000013</v>
      </c>
      <c r="P291">
        <f t="shared" si="37"/>
        <v>4815.3600000000006</v>
      </c>
      <c r="Q291">
        <f t="shared" si="38"/>
        <v>5617.920000000001</v>
      </c>
      <c r="U291" t="s">
        <v>76</v>
      </c>
      <c r="Y291">
        <v>35</v>
      </c>
      <c r="AB291" t="s">
        <v>294</v>
      </c>
    </row>
    <row r="292" spans="1:28" x14ac:dyDescent="0.3">
      <c r="A292" t="s">
        <v>406</v>
      </c>
      <c r="B292" s="21" t="s">
        <v>407</v>
      </c>
      <c r="C292" s="9" t="s">
        <v>408</v>
      </c>
      <c r="D292" s="9" t="s">
        <v>43</v>
      </c>
      <c r="E292" t="s">
        <v>58</v>
      </c>
      <c r="F292" s="10">
        <v>2.2000000000000002</v>
      </c>
      <c r="G292" s="10">
        <v>1.1000000000000001</v>
      </c>
      <c r="H292" s="10">
        <v>0.3</v>
      </c>
      <c r="I292" s="10">
        <f t="shared" si="33"/>
        <v>0.72600000000000009</v>
      </c>
      <c r="J292" s="10">
        <f t="shared" si="34"/>
        <v>0.43560000000000004</v>
      </c>
      <c r="K292" s="10">
        <f t="shared" si="35"/>
        <v>0.50819999999999999</v>
      </c>
      <c r="N292">
        <v>2280</v>
      </c>
      <c r="O292">
        <f t="shared" si="36"/>
        <v>1655.2800000000002</v>
      </c>
      <c r="P292">
        <f t="shared" si="37"/>
        <v>993.16800000000012</v>
      </c>
      <c r="Q292">
        <f t="shared" si="38"/>
        <v>1158.6960000000001</v>
      </c>
      <c r="U292" t="s">
        <v>76</v>
      </c>
      <c r="Y292">
        <v>55</v>
      </c>
      <c r="AB292" t="s">
        <v>423</v>
      </c>
    </row>
    <row r="293" spans="1:28" x14ac:dyDescent="0.3">
      <c r="A293" t="s">
        <v>406</v>
      </c>
      <c r="B293" s="21" t="s">
        <v>407</v>
      </c>
      <c r="C293" s="9" t="s">
        <v>408</v>
      </c>
      <c r="D293" s="9" t="s">
        <v>43</v>
      </c>
      <c r="E293" t="s">
        <v>424</v>
      </c>
      <c r="F293" s="10">
        <v>1.5</v>
      </c>
      <c r="G293" s="10">
        <v>1</v>
      </c>
      <c r="H293" s="10">
        <v>0.5</v>
      </c>
      <c r="I293" s="10">
        <f t="shared" si="33"/>
        <v>0.75</v>
      </c>
      <c r="J293" s="10">
        <f t="shared" si="34"/>
        <v>0.44999999999999996</v>
      </c>
      <c r="K293" s="10">
        <f t="shared" si="35"/>
        <v>0.52499999999999991</v>
      </c>
      <c r="N293">
        <v>2280</v>
      </c>
      <c r="O293">
        <f t="shared" si="36"/>
        <v>1710</v>
      </c>
      <c r="P293">
        <f t="shared" si="37"/>
        <v>1026</v>
      </c>
      <c r="Q293">
        <f t="shared" si="38"/>
        <v>1197</v>
      </c>
      <c r="U293" t="s">
        <v>76</v>
      </c>
      <c r="Y293">
        <v>50</v>
      </c>
      <c r="AB293" t="s">
        <v>425</v>
      </c>
    </row>
    <row r="294" spans="1:28" x14ac:dyDescent="0.3">
      <c r="A294" t="s">
        <v>406</v>
      </c>
      <c r="B294" s="21" t="s">
        <v>407</v>
      </c>
      <c r="C294" s="9" t="s">
        <v>408</v>
      </c>
      <c r="D294" s="9" t="s">
        <v>43</v>
      </c>
      <c r="E294" t="s">
        <v>426</v>
      </c>
      <c r="F294" s="10">
        <v>3.2</v>
      </c>
      <c r="G294" s="10">
        <v>1.6</v>
      </c>
      <c r="H294" s="10">
        <v>0.2</v>
      </c>
      <c r="I294" s="10">
        <f t="shared" si="33"/>
        <v>1.0240000000000002</v>
      </c>
      <c r="J294" s="10">
        <f t="shared" si="34"/>
        <v>0.61440000000000006</v>
      </c>
      <c r="K294" s="10">
        <f t="shared" si="35"/>
        <v>0.71679999999999999</v>
      </c>
      <c r="N294">
        <v>2280</v>
      </c>
      <c r="O294">
        <f t="shared" si="36"/>
        <v>2334.7200000000007</v>
      </c>
      <c r="P294">
        <f t="shared" si="37"/>
        <v>1400.8320000000003</v>
      </c>
      <c r="Q294">
        <f t="shared" si="38"/>
        <v>1634.3040000000003</v>
      </c>
      <c r="U294" t="s">
        <v>76</v>
      </c>
      <c r="Y294">
        <v>35</v>
      </c>
      <c r="AB294" t="s">
        <v>427</v>
      </c>
    </row>
    <row r="295" spans="1:28" x14ac:dyDescent="0.3">
      <c r="A295" t="s">
        <v>406</v>
      </c>
      <c r="B295" s="21" t="s">
        <v>407</v>
      </c>
      <c r="C295" s="9" t="s">
        <v>408</v>
      </c>
      <c r="D295" s="9" t="s">
        <v>43</v>
      </c>
      <c r="E295" t="s">
        <v>428</v>
      </c>
      <c r="F295" s="10">
        <v>5.5</v>
      </c>
      <c r="G295" s="10">
        <v>2.5</v>
      </c>
      <c r="H295" s="10">
        <v>1</v>
      </c>
      <c r="I295" s="10">
        <f t="shared" si="33"/>
        <v>13.75</v>
      </c>
      <c r="J295" s="10">
        <f t="shared" si="34"/>
        <v>8.25</v>
      </c>
      <c r="K295" s="10">
        <f t="shared" si="35"/>
        <v>9.625</v>
      </c>
      <c r="N295">
        <v>2280</v>
      </c>
      <c r="O295">
        <f t="shared" si="36"/>
        <v>31350</v>
      </c>
      <c r="P295">
        <f t="shared" si="37"/>
        <v>18810</v>
      </c>
      <c r="Q295">
        <f t="shared" si="38"/>
        <v>21945</v>
      </c>
      <c r="U295" t="s">
        <v>285</v>
      </c>
      <c r="Y295">
        <v>40</v>
      </c>
      <c r="AB295" t="s">
        <v>294</v>
      </c>
    </row>
    <row r="296" spans="1:28" x14ac:dyDescent="0.3">
      <c r="A296" t="s">
        <v>406</v>
      </c>
      <c r="B296" s="21" t="s">
        <v>407</v>
      </c>
      <c r="C296" s="9" t="s">
        <v>408</v>
      </c>
      <c r="D296" s="9" t="s">
        <v>43</v>
      </c>
      <c r="E296" t="s">
        <v>429</v>
      </c>
      <c r="F296" s="10">
        <v>1.6</v>
      </c>
      <c r="G296" s="10">
        <v>1.6</v>
      </c>
      <c r="H296" s="10">
        <v>0.2</v>
      </c>
      <c r="I296" s="10">
        <f t="shared" si="33"/>
        <v>0.51200000000000012</v>
      </c>
      <c r="J296" s="10">
        <f t="shared" si="34"/>
        <v>0.30720000000000003</v>
      </c>
      <c r="K296" s="10">
        <f t="shared" si="35"/>
        <v>0.3584</v>
      </c>
      <c r="N296">
        <v>2280</v>
      </c>
      <c r="O296">
        <f t="shared" si="36"/>
        <v>1167.3600000000004</v>
      </c>
      <c r="P296">
        <f t="shared" si="37"/>
        <v>700.41600000000017</v>
      </c>
      <c r="Q296">
        <f t="shared" si="38"/>
        <v>817.15200000000016</v>
      </c>
      <c r="U296" t="s">
        <v>76</v>
      </c>
      <c r="Y296">
        <v>35</v>
      </c>
      <c r="AB296" t="s">
        <v>422</v>
      </c>
    </row>
    <row r="297" spans="1:28" x14ac:dyDescent="0.3">
      <c r="A297" t="s">
        <v>406</v>
      </c>
      <c r="B297" s="21" t="s">
        <v>407</v>
      </c>
      <c r="C297" s="9" t="s">
        <v>408</v>
      </c>
      <c r="D297" s="9" t="s">
        <v>43</v>
      </c>
      <c r="E297" t="s">
        <v>430</v>
      </c>
      <c r="F297" s="10">
        <v>3</v>
      </c>
      <c r="G297" s="10">
        <v>2</v>
      </c>
      <c r="H297" s="10">
        <v>1</v>
      </c>
      <c r="I297" s="10">
        <f t="shared" si="33"/>
        <v>6</v>
      </c>
      <c r="J297" s="10">
        <f t="shared" si="34"/>
        <v>3.5999999999999996</v>
      </c>
      <c r="K297" s="10">
        <f t="shared" si="35"/>
        <v>4.1999999999999993</v>
      </c>
      <c r="N297">
        <v>2280</v>
      </c>
      <c r="O297">
        <f t="shared" si="36"/>
        <v>13680</v>
      </c>
      <c r="P297">
        <f t="shared" si="37"/>
        <v>8208</v>
      </c>
      <c r="Q297">
        <f t="shared" si="38"/>
        <v>9576</v>
      </c>
      <c r="U297" t="s">
        <v>76</v>
      </c>
      <c r="Y297">
        <v>40</v>
      </c>
      <c r="AB297" t="s">
        <v>431</v>
      </c>
    </row>
    <row r="298" spans="1:28" x14ac:dyDescent="0.3">
      <c r="A298" t="s">
        <v>406</v>
      </c>
      <c r="B298" s="21" t="s">
        <v>407</v>
      </c>
      <c r="C298" s="9" t="s">
        <v>408</v>
      </c>
      <c r="D298" s="9" t="s">
        <v>43</v>
      </c>
      <c r="E298" t="s">
        <v>432</v>
      </c>
      <c r="F298" s="10">
        <v>1.7</v>
      </c>
      <c r="G298" s="10">
        <v>1.6</v>
      </c>
      <c r="H298" s="10">
        <v>0.3</v>
      </c>
      <c r="I298" s="10">
        <f t="shared" si="33"/>
        <v>0.81600000000000006</v>
      </c>
      <c r="J298" s="10">
        <f t="shared" si="34"/>
        <v>0.48960000000000004</v>
      </c>
      <c r="K298" s="10">
        <f t="shared" si="35"/>
        <v>0.57119999999999993</v>
      </c>
      <c r="N298">
        <v>2280</v>
      </c>
      <c r="O298">
        <f t="shared" si="36"/>
        <v>1860.4800000000002</v>
      </c>
      <c r="P298">
        <f t="shared" si="37"/>
        <v>1116.288</v>
      </c>
      <c r="Q298">
        <f t="shared" si="38"/>
        <v>1302.336</v>
      </c>
      <c r="U298" t="s">
        <v>76</v>
      </c>
      <c r="Y298">
        <v>70</v>
      </c>
      <c r="AB298" t="s">
        <v>433</v>
      </c>
    </row>
    <row r="299" spans="1:28" x14ac:dyDescent="0.3">
      <c r="A299" t="s">
        <v>406</v>
      </c>
      <c r="B299" s="21" t="s">
        <v>407</v>
      </c>
      <c r="C299" s="9" t="s">
        <v>408</v>
      </c>
      <c r="D299" s="9" t="s">
        <v>43</v>
      </c>
      <c r="E299" t="s">
        <v>434</v>
      </c>
      <c r="F299" s="10">
        <v>5</v>
      </c>
      <c r="G299" s="10">
        <v>3.2</v>
      </c>
      <c r="H299" s="10">
        <v>1</v>
      </c>
      <c r="I299" s="10">
        <f t="shared" si="33"/>
        <v>16</v>
      </c>
      <c r="J299" s="10">
        <f t="shared" si="34"/>
        <v>9.6000000000000014</v>
      </c>
      <c r="K299" s="10">
        <f t="shared" si="35"/>
        <v>11.200000000000001</v>
      </c>
      <c r="N299">
        <v>2280</v>
      </c>
      <c r="O299">
        <f t="shared" si="36"/>
        <v>36480</v>
      </c>
      <c r="P299">
        <f t="shared" si="37"/>
        <v>21888</v>
      </c>
      <c r="Q299">
        <f t="shared" si="38"/>
        <v>25536</v>
      </c>
      <c r="U299" t="s">
        <v>76</v>
      </c>
      <c r="Y299">
        <v>18</v>
      </c>
      <c r="AB299" t="s">
        <v>422</v>
      </c>
    </row>
    <row r="300" spans="1:28" x14ac:dyDescent="0.3">
      <c r="A300" t="s">
        <v>406</v>
      </c>
      <c r="B300" s="21" t="s">
        <v>407</v>
      </c>
      <c r="C300" s="9" t="s">
        <v>408</v>
      </c>
      <c r="D300" s="9" t="s">
        <v>43</v>
      </c>
      <c r="E300" t="s">
        <v>435</v>
      </c>
      <c r="F300" s="10">
        <v>3</v>
      </c>
      <c r="G300" s="10">
        <v>1.4</v>
      </c>
      <c r="H300" s="10">
        <v>0.3</v>
      </c>
      <c r="I300" s="10">
        <f t="shared" si="33"/>
        <v>1.2599999999999998</v>
      </c>
      <c r="J300" s="10">
        <f t="shared" si="34"/>
        <v>0.75599999999999989</v>
      </c>
      <c r="K300" s="10">
        <f t="shared" si="35"/>
        <v>0.88199999999999978</v>
      </c>
      <c r="N300">
        <v>2280</v>
      </c>
      <c r="O300">
        <f t="shared" si="36"/>
        <v>2872.7999999999997</v>
      </c>
      <c r="P300">
        <f t="shared" si="37"/>
        <v>1723.6799999999998</v>
      </c>
      <c r="Q300">
        <f t="shared" si="38"/>
        <v>2010.9599999999996</v>
      </c>
      <c r="U300" t="s">
        <v>76</v>
      </c>
      <c r="Y300">
        <v>25</v>
      </c>
      <c r="AB300" t="s">
        <v>436</v>
      </c>
    </row>
    <row r="301" spans="1:28" x14ac:dyDescent="0.3">
      <c r="A301" t="s">
        <v>406</v>
      </c>
      <c r="B301" s="21" t="s">
        <v>407</v>
      </c>
      <c r="C301" s="9" t="s">
        <v>408</v>
      </c>
      <c r="D301" s="9" t="s">
        <v>43</v>
      </c>
      <c r="E301" t="s">
        <v>437</v>
      </c>
      <c r="F301" s="10">
        <v>3.5</v>
      </c>
      <c r="G301" s="10">
        <v>2</v>
      </c>
      <c r="H301" s="10">
        <v>1</v>
      </c>
      <c r="I301" s="10">
        <f t="shared" si="33"/>
        <v>7</v>
      </c>
      <c r="J301" s="10">
        <f t="shared" si="34"/>
        <v>4.2</v>
      </c>
      <c r="K301" s="10">
        <f t="shared" si="35"/>
        <v>4.8999999999999995</v>
      </c>
      <c r="N301">
        <v>2280</v>
      </c>
      <c r="O301">
        <f t="shared" si="36"/>
        <v>15960</v>
      </c>
      <c r="P301">
        <f t="shared" si="37"/>
        <v>9576</v>
      </c>
      <c r="Q301">
        <f t="shared" si="38"/>
        <v>11172</v>
      </c>
      <c r="U301" t="s">
        <v>76</v>
      </c>
      <c r="Y301">
        <v>35</v>
      </c>
      <c r="AB301" t="s">
        <v>425</v>
      </c>
    </row>
    <row r="302" spans="1:28" x14ac:dyDescent="0.3">
      <c r="A302" t="s">
        <v>406</v>
      </c>
      <c r="B302" s="21" t="s">
        <v>407</v>
      </c>
      <c r="C302" s="9" t="s">
        <v>408</v>
      </c>
      <c r="D302" s="9" t="s">
        <v>43</v>
      </c>
      <c r="E302" t="s">
        <v>438</v>
      </c>
      <c r="F302" s="10">
        <v>3.5</v>
      </c>
      <c r="G302" s="10">
        <v>2</v>
      </c>
      <c r="H302" s="10">
        <v>0.4</v>
      </c>
      <c r="I302" s="10">
        <f t="shared" si="33"/>
        <v>2.8000000000000003</v>
      </c>
      <c r="J302" s="10">
        <f t="shared" si="34"/>
        <v>1.6800000000000002</v>
      </c>
      <c r="K302" s="10">
        <f t="shared" si="35"/>
        <v>1.96</v>
      </c>
      <c r="N302">
        <v>2280</v>
      </c>
      <c r="O302">
        <f t="shared" si="36"/>
        <v>6384.0000000000009</v>
      </c>
      <c r="P302">
        <f t="shared" si="37"/>
        <v>3830.4000000000005</v>
      </c>
      <c r="Q302">
        <f t="shared" si="38"/>
        <v>4468.8</v>
      </c>
      <c r="U302" t="s">
        <v>76</v>
      </c>
      <c r="Y302">
        <v>35</v>
      </c>
      <c r="AB302" t="s">
        <v>425</v>
      </c>
    </row>
    <row r="303" spans="1:28" x14ac:dyDescent="0.3">
      <c r="A303" t="s">
        <v>406</v>
      </c>
      <c r="B303" s="21" t="s">
        <v>407</v>
      </c>
      <c r="C303" s="9" t="s">
        <v>408</v>
      </c>
      <c r="D303" s="9" t="s">
        <v>43</v>
      </c>
      <c r="E303" t="s">
        <v>439</v>
      </c>
      <c r="F303" s="10">
        <v>2.7</v>
      </c>
      <c r="G303" s="10">
        <v>1.6</v>
      </c>
      <c r="H303" s="10">
        <v>0.4</v>
      </c>
      <c r="I303" s="10">
        <f t="shared" si="33"/>
        <v>1.7280000000000002</v>
      </c>
      <c r="J303" s="10">
        <f t="shared" si="34"/>
        <v>1.0368000000000002</v>
      </c>
      <c r="K303" s="10">
        <f t="shared" si="35"/>
        <v>1.2096</v>
      </c>
      <c r="N303">
        <v>2280</v>
      </c>
      <c r="O303">
        <f t="shared" si="36"/>
        <v>3939.8400000000006</v>
      </c>
      <c r="P303">
        <f t="shared" si="37"/>
        <v>2363.9040000000005</v>
      </c>
      <c r="Q303">
        <f t="shared" si="38"/>
        <v>2757.8880000000004</v>
      </c>
      <c r="U303" t="s">
        <v>285</v>
      </c>
      <c r="Y303">
        <v>45</v>
      </c>
      <c r="AB303" t="s">
        <v>440</v>
      </c>
    </row>
    <row r="304" spans="1:28" x14ac:dyDescent="0.3">
      <c r="A304" t="s">
        <v>406</v>
      </c>
      <c r="B304" s="21" t="s">
        <v>407</v>
      </c>
      <c r="C304" s="9" t="s">
        <v>408</v>
      </c>
      <c r="D304" s="9" t="s">
        <v>43</v>
      </c>
      <c r="E304" t="s">
        <v>441</v>
      </c>
      <c r="F304" s="10">
        <v>1.8</v>
      </c>
      <c r="G304" s="10">
        <v>1.2</v>
      </c>
      <c r="H304" s="10">
        <v>0.4</v>
      </c>
      <c r="I304" s="10">
        <f t="shared" si="33"/>
        <v>0.8640000000000001</v>
      </c>
      <c r="J304" s="10">
        <f t="shared" si="34"/>
        <v>0.51840000000000008</v>
      </c>
      <c r="K304" s="10">
        <f t="shared" si="35"/>
        <v>0.6048</v>
      </c>
      <c r="N304">
        <v>2280</v>
      </c>
      <c r="O304">
        <f t="shared" si="36"/>
        <v>1969.9200000000003</v>
      </c>
      <c r="P304">
        <f t="shared" si="37"/>
        <v>1181.9520000000002</v>
      </c>
      <c r="Q304">
        <f t="shared" si="38"/>
        <v>1378.9440000000002</v>
      </c>
      <c r="U304" t="s">
        <v>285</v>
      </c>
      <c r="Y304">
        <v>45</v>
      </c>
      <c r="AB304" t="s">
        <v>289</v>
      </c>
    </row>
    <row r="305" spans="1:28" x14ac:dyDescent="0.3">
      <c r="A305" t="s">
        <v>406</v>
      </c>
      <c r="B305" s="21" t="s">
        <v>407</v>
      </c>
      <c r="C305" s="9" t="s">
        <v>408</v>
      </c>
      <c r="D305" s="9" t="s">
        <v>43</v>
      </c>
      <c r="E305" t="s">
        <v>442</v>
      </c>
      <c r="F305" s="10">
        <v>4</v>
      </c>
      <c r="G305" s="10">
        <v>2.5</v>
      </c>
      <c r="H305" s="10">
        <v>0.4</v>
      </c>
      <c r="I305" s="10">
        <f t="shared" si="33"/>
        <v>4</v>
      </c>
      <c r="J305" s="10">
        <f t="shared" si="34"/>
        <v>2.4000000000000004</v>
      </c>
      <c r="K305" s="10">
        <f t="shared" si="35"/>
        <v>2.8000000000000003</v>
      </c>
      <c r="N305">
        <v>2280</v>
      </c>
      <c r="O305">
        <f t="shared" si="36"/>
        <v>9120</v>
      </c>
      <c r="P305">
        <f t="shared" si="37"/>
        <v>5472</v>
      </c>
      <c r="Q305">
        <f t="shared" si="38"/>
        <v>6384</v>
      </c>
      <c r="U305" t="s">
        <v>76</v>
      </c>
      <c r="Y305">
        <v>35</v>
      </c>
      <c r="AB305" t="s">
        <v>427</v>
      </c>
    </row>
    <row r="306" spans="1:28" x14ac:dyDescent="0.3">
      <c r="A306" t="s">
        <v>406</v>
      </c>
      <c r="B306" s="21" t="s">
        <v>407</v>
      </c>
      <c r="C306" s="9" t="s">
        <v>408</v>
      </c>
      <c r="D306" s="9" t="s">
        <v>43</v>
      </c>
      <c r="E306" t="s">
        <v>443</v>
      </c>
      <c r="F306" s="10">
        <v>2</v>
      </c>
      <c r="G306" s="10">
        <v>1.2</v>
      </c>
      <c r="H306" s="10">
        <v>1.2</v>
      </c>
      <c r="I306" s="10">
        <f t="shared" si="33"/>
        <v>2.88</v>
      </c>
      <c r="J306" s="10">
        <f t="shared" si="34"/>
        <v>1.728</v>
      </c>
      <c r="K306" s="10">
        <f t="shared" si="35"/>
        <v>2.016</v>
      </c>
      <c r="N306">
        <v>2590</v>
      </c>
      <c r="O306">
        <f t="shared" si="36"/>
        <v>7459.2</v>
      </c>
      <c r="P306">
        <f t="shared" si="37"/>
        <v>4475.5199999999995</v>
      </c>
      <c r="Q306">
        <f t="shared" si="38"/>
        <v>5221.4399999999996</v>
      </c>
      <c r="U306" t="s">
        <v>285</v>
      </c>
      <c r="Y306">
        <v>35</v>
      </c>
      <c r="AB306" t="s">
        <v>306</v>
      </c>
    </row>
    <row r="307" spans="1:28" x14ac:dyDescent="0.3">
      <c r="A307" t="s">
        <v>406</v>
      </c>
      <c r="B307" s="21" t="s">
        <v>407</v>
      </c>
      <c r="C307" s="9" t="s">
        <v>408</v>
      </c>
      <c r="D307" s="9" t="s">
        <v>43</v>
      </c>
      <c r="E307" t="s">
        <v>444</v>
      </c>
      <c r="F307" s="10">
        <v>4</v>
      </c>
      <c r="G307" s="10">
        <v>1.8</v>
      </c>
      <c r="H307" s="10">
        <v>0.5</v>
      </c>
      <c r="I307" s="10">
        <f t="shared" si="33"/>
        <v>3.6</v>
      </c>
      <c r="J307" s="10">
        <f t="shared" si="34"/>
        <v>2.16</v>
      </c>
      <c r="K307" s="10">
        <f t="shared" si="35"/>
        <v>2.52</v>
      </c>
      <c r="N307">
        <v>2590</v>
      </c>
      <c r="O307">
        <f t="shared" si="36"/>
        <v>9324</v>
      </c>
      <c r="P307">
        <f t="shared" si="37"/>
        <v>5594.4</v>
      </c>
      <c r="Q307">
        <f t="shared" si="38"/>
        <v>6526.7999999999993</v>
      </c>
      <c r="U307" t="s">
        <v>76</v>
      </c>
      <c r="Y307">
        <v>25</v>
      </c>
      <c r="AB307" t="s">
        <v>294</v>
      </c>
    </row>
    <row r="308" spans="1:28" x14ac:dyDescent="0.3">
      <c r="A308" t="s">
        <v>406</v>
      </c>
      <c r="B308" s="21" t="s">
        <v>407</v>
      </c>
      <c r="C308" s="9" t="s">
        <v>408</v>
      </c>
      <c r="D308" s="9" t="s">
        <v>43</v>
      </c>
      <c r="E308" t="s">
        <v>445</v>
      </c>
      <c r="F308" s="10">
        <v>3</v>
      </c>
      <c r="G308" s="10">
        <v>2</v>
      </c>
      <c r="H308" s="10">
        <v>0.8</v>
      </c>
      <c r="I308" s="10">
        <f t="shared" si="33"/>
        <v>4.8000000000000007</v>
      </c>
      <c r="J308" s="10">
        <f t="shared" si="34"/>
        <v>2.88</v>
      </c>
      <c r="K308" s="10">
        <f t="shared" si="35"/>
        <v>3.3599999999999994</v>
      </c>
      <c r="N308">
        <v>2590</v>
      </c>
      <c r="O308">
        <f t="shared" si="36"/>
        <v>12432.000000000002</v>
      </c>
      <c r="P308">
        <f t="shared" si="37"/>
        <v>7459.2000000000007</v>
      </c>
      <c r="Q308">
        <f t="shared" si="38"/>
        <v>8702.4000000000015</v>
      </c>
      <c r="U308" t="s">
        <v>285</v>
      </c>
      <c r="Y308">
        <v>15</v>
      </c>
      <c r="AB308" t="s">
        <v>446</v>
      </c>
    </row>
    <row r="309" spans="1:28" x14ac:dyDescent="0.3">
      <c r="A309" t="s">
        <v>406</v>
      </c>
      <c r="B309" s="21" t="s">
        <v>407</v>
      </c>
      <c r="C309" s="9" t="s">
        <v>408</v>
      </c>
      <c r="D309" s="9" t="s">
        <v>43</v>
      </c>
      <c r="E309" t="s">
        <v>447</v>
      </c>
      <c r="F309" s="10">
        <v>3</v>
      </c>
      <c r="G309" s="10">
        <v>1.8</v>
      </c>
      <c r="H309" s="10">
        <v>1</v>
      </c>
      <c r="I309" s="10">
        <f t="shared" si="33"/>
        <v>5.4</v>
      </c>
      <c r="J309" s="10">
        <f t="shared" si="34"/>
        <v>3.2399999999999998</v>
      </c>
      <c r="K309" s="10">
        <f t="shared" si="35"/>
        <v>3.7799999999999994</v>
      </c>
      <c r="N309">
        <v>2590</v>
      </c>
      <c r="O309">
        <f t="shared" si="36"/>
        <v>13986.000000000002</v>
      </c>
      <c r="P309">
        <f t="shared" si="37"/>
        <v>8391.6</v>
      </c>
      <c r="Q309">
        <f t="shared" si="38"/>
        <v>9790.2000000000007</v>
      </c>
      <c r="U309" t="s">
        <v>285</v>
      </c>
      <c r="Y309">
        <v>20</v>
      </c>
      <c r="AB309" t="s">
        <v>440</v>
      </c>
    </row>
    <row r="310" spans="1:28" x14ac:dyDescent="0.3">
      <c r="A310" t="s">
        <v>406</v>
      </c>
      <c r="B310" s="21" t="s">
        <v>407</v>
      </c>
      <c r="C310" s="9" t="s">
        <v>408</v>
      </c>
      <c r="D310" s="9" t="s">
        <v>43</v>
      </c>
      <c r="E310" t="s">
        <v>448</v>
      </c>
      <c r="F310" s="10">
        <v>1.5</v>
      </c>
      <c r="G310" s="10">
        <v>1</v>
      </c>
      <c r="H310" s="10">
        <v>0.4</v>
      </c>
      <c r="I310" s="10">
        <f t="shared" si="33"/>
        <v>0.60000000000000009</v>
      </c>
      <c r="J310" s="10">
        <f t="shared" si="34"/>
        <v>0.36</v>
      </c>
      <c r="K310" s="10">
        <f t="shared" si="35"/>
        <v>0.41999999999999993</v>
      </c>
      <c r="N310">
        <v>2590</v>
      </c>
      <c r="O310">
        <f t="shared" si="36"/>
        <v>1554.0000000000002</v>
      </c>
      <c r="P310">
        <f t="shared" si="37"/>
        <v>932.40000000000009</v>
      </c>
      <c r="Q310">
        <f t="shared" si="38"/>
        <v>1087.8000000000002</v>
      </c>
      <c r="U310" t="s">
        <v>285</v>
      </c>
      <c r="Y310">
        <v>22</v>
      </c>
      <c r="AB310" t="s">
        <v>302</v>
      </c>
    </row>
    <row r="311" spans="1:28" x14ac:dyDescent="0.3">
      <c r="A311" t="s">
        <v>406</v>
      </c>
      <c r="B311" s="21" t="s">
        <v>407</v>
      </c>
      <c r="C311" s="9" t="s">
        <v>408</v>
      </c>
      <c r="D311" s="9" t="s">
        <v>43</v>
      </c>
      <c r="E311" t="s">
        <v>449</v>
      </c>
      <c r="F311" s="10">
        <v>1.2</v>
      </c>
      <c r="G311" s="10">
        <v>1</v>
      </c>
      <c r="H311" s="10">
        <v>0.7</v>
      </c>
      <c r="I311" s="10">
        <f t="shared" si="33"/>
        <v>0.84</v>
      </c>
      <c r="J311" s="10">
        <f t="shared" si="34"/>
        <v>0.504</v>
      </c>
      <c r="K311" s="10">
        <f t="shared" si="35"/>
        <v>0.58799999999999997</v>
      </c>
      <c r="N311">
        <v>2590</v>
      </c>
      <c r="O311">
        <f t="shared" si="36"/>
        <v>2175.6</v>
      </c>
      <c r="P311">
        <f t="shared" si="37"/>
        <v>1305.3599999999999</v>
      </c>
      <c r="Q311">
        <f t="shared" si="38"/>
        <v>1522.9199999999998</v>
      </c>
      <c r="U311" t="s">
        <v>285</v>
      </c>
      <c r="Y311">
        <v>22</v>
      </c>
      <c r="AB311" t="s">
        <v>295</v>
      </c>
    </row>
    <row r="312" spans="1:28" x14ac:dyDescent="0.3">
      <c r="A312" t="s">
        <v>406</v>
      </c>
      <c r="B312" s="21" t="s">
        <v>407</v>
      </c>
      <c r="C312" s="9" t="s">
        <v>408</v>
      </c>
      <c r="D312" s="9" t="s">
        <v>43</v>
      </c>
      <c r="E312" t="s">
        <v>450</v>
      </c>
      <c r="F312" s="10">
        <v>1.2</v>
      </c>
      <c r="G312" s="10">
        <v>1</v>
      </c>
      <c r="H312" s="10">
        <v>0.7</v>
      </c>
      <c r="I312" s="10">
        <f t="shared" si="33"/>
        <v>0.84</v>
      </c>
      <c r="J312" s="10">
        <f t="shared" si="34"/>
        <v>0.504</v>
      </c>
      <c r="K312" s="10">
        <f t="shared" si="35"/>
        <v>0.58799999999999997</v>
      </c>
      <c r="N312">
        <v>2590</v>
      </c>
      <c r="O312">
        <f t="shared" si="36"/>
        <v>2175.6</v>
      </c>
      <c r="P312">
        <f t="shared" si="37"/>
        <v>1305.3599999999999</v>
      </c>
      <c r="Q312">
        <f t="shared" si="38"/>
        <v>1522.9199999999998</v>
      </c>
      <c r="U312" t="s">
        <v>285</v>
      </c>
      <c r="Y312">
        <v>25</v>
      </c>
      <c r="AB312" t="s">
        <v>451</v>
      </c>
    </row>
    <row r="313" spans="1:28" x14ac:dyDescent="0.3">
      <c r="A313" t="s">
        <v>406</v>
      </c>
      <c r="B313" s="21" t="s">
        <v>407</v>
      </c>
      <c r="C313" s="9" t="s">
        <v>408</v>
      </c>
      <c r="D313" s="9" t="s">
        <v>43</v>
      </c>
      <c r="E313" t="s">
        <v>452</v>
      </c>
      <c r="F313" s="10">
        <v>1.5</v>
      </c>
      <c r="G313" s="10">
        <v>1.2</v>
      </c>
      <c r="H313" s="10">
        <v>0.7</v>
      </c>
      <c r="I313" s="10">
        <f t="shared" si="33"/>
        <v>1.2599999999999998</v>
      </c>
      <c r="J313" s="10">
        <f t="shared" si="34"/>
        <v>0.75599999999999989</v>
      </c>
      <c r="K313" s="10">
        <f t="shared" si="35"/>
        <v>0.88199999999999978</v>
      </c>
      <c r="N313">
        <v>2590</v>
      </c>
      <c r="O313">
        <f t="shared" si="36"/>
        <v>3263.3999999999996</v>
      </c>
      <c r="P313">
        <f t="shared" si="37"/>
        <v>1958.0399999999997</v>
      </c>
      <c r="Q313">
        <f t="shared" si="38"/>
        <v>2284.3799999999997</v>
      </c>
      <c r="U313" t="s">
        <v>285</v>
      </c>
      <c r="Y313">
        <v>25</v>
      </c>
      <c r="AB313" t="s">
        <v>453</v>
      </c>
    </row>
    <row r="314" spans="1:28" x14ac:dyDescent="0.3">
      <c r="A314" t="s">
        <v>406</v>
      </c>
      <c r="B314" s="21" t="s">
        <v>407</v>
      </c>
      <c r="C314" s="9" t="s">
        <v>408</v>
      </c>
      <c r="D314" s="9" t="s">
        <v>43</v>
      </c>
      <c r="E314" t="s">
        <v>454</v>
      </c>
      <c r="F314" s="10">
        <v>1.2</v>
      </c>
      <c r="G314" s="10">
        <v>1</v>
      </c>
      <c r="H314" s="10">
        <v>0.7</v>
      </c>
      <c r="I314" s="10">
        <f t="shared" si="33"/>
        <v>0.84</v>
      </c>
      <c r="J314" s="10">
        <f t="shared" si="34"/>
        <v>0.504</v>
      </c>
      <c r="K314" s="10">
        <f t="shared" si="35"/>
        <v>0.58799999999999997</v>
      </c>
      <c r="N314">
        <v>2590</v>
      </c>
      <c r="O314">
        <f t="shared" si="36"/>
        <v>2175.6</v>
      </c>
      <c r="P314">
        <f t="shared" si="37"/>
        <v>1305.3599999999999</v>
      </c>
      <c r="Q314">
        <f t="shared" si="38"/>
        <v>1522.9199999999998</v>
      </c>
      <c r="U314" t="s">
        <v>285</v>
      </c>
      <c r="Y314">
        <v>25</v>
      </c>
      <c r="AB314" t="s">
        <v>431</v>
      </c>
    </row>
    <row r="315" spans="1:28" x14ac:dyDescent="0.3">
      <c r="A315" t="s">
        <v>406</v>
      </c>
      <c r="B315" s="21" t="s">
        <v>407</v>
      </c>
      <c r="C315" s="9" t="s">
        <v>408</v>
      </c>
      <c r="D315" s="9" t="s">
        <v>43</v>
      </c>
      <c r="E315" t="s">
        <v>455</v>
      </c>
      <c r="F315" s="10">
        <v>2.2000000000000002</v>
      </c>
      <c r="G315" s="10">
        <v>1</v>
      </c>
      <c r="H315" s="10">
        <v>0.7</v>
      </c>
      <c r="I315" s="10">
        <f t="shared" si="33"/>
        <v>1.54</v>
      </c>
      <c r="J315" s="10">
        <f t="shared" si="34"/>
        <v>0.92399999999999993</v>
      </c>
      <c r="K315" s="10">
        <f t="shared" si="35"/>
        <v>1.0779999999999998</v>
      </c>
      <c r="N315">
        <v>2590</v>
      </c>
      <c r="O315">
        <f t="shared" si="36"/>
        <v>3988.6</v>
      </c>
      <c r="P315">
        <f t="shared" si="37"/>
        <v>2393.16</v>
      </c>
      <c r="Q315">
        <f t="shared" si="38"/>
        <v>2792.02</v>
      </c>
      <c r="U315" t="s">
        <v>285</v>
      </c>
      <c r="Y315">
        <v>27</v>
      </c>
      <c r="AB315" t="s">
        <v>456</v>
      </c>
    </row>
    <row r="316" spans="1:28" x14ac:dyDescent="0.3">
      <c r="A316" t="s">
        <v>406</v>
      </c>
      <c r="B316" s="21" t="s">
        <v>407</v>
      </c>
      <c r="C316" s="9" t="s">
        <v>408</v>
      </c>
      <c r="D316" s="9" t="s">
        <v>43</v>
      </c>
      <c r="E316" t="s">
        <v>457</v>
      </c>
      <c r="F316" s="10">
        <v>3.4</v>
      </c>
      <c r="G316" s="10">
        <v>1.5</v>
      </c>
      <c r="H316" s="10">
        <v>0.5</v>
      </c>
      <c r="I316" s="10">
        <f t="shared" si="33"/>
        <v>2.5499999999999998</v>
      </c>
      <c r="J316" s="10">
        <f t="shared" si="34"/>
        <v>1.53</v>
      </c>
      <c r="K316" s="10">
        <f t="shared" si="35"/>
        <v>1.7849999999999999</v>
      </c>
      <c r="N316">
        <v>2590</v>
      </c>
      <c r="O316">
        <f t="shared" si="36"/>
        <v>6604.4999999999991</v>
      </c>
      <c r="P316">
        <f t="shared" si="37"/>
        <v>3962.6999999999994</v>
      </c>
      <c r="Q316">
        <f t="shared" si="38"/>
        <v>4623.1499999999987</v>
      </c>
      <c r="U316" t="s">
        <v>76</v>
      </c>
      <c r="Y316">
        <v>12</v>
      </c>
      <c r="AB316" t="s">
        <v>433</v>
      </c>
    </row>
    <row r="317" spans="1:28" x14ac:dyDescent="0.3">
      <c r="A317" t="s">
        <v>406</v>
      </c>
      <c r="B317" s="21" t="s">
        <v>407</v>
      </c>
      <c r="C317" s="9" t="s">
        <v>408</v>
      </c>
      <c r="D317" s="9" t="s">
        <v>43</v>
      </c>
      <c r="E317" t="s">
        <v>458</v>
      </c>
      <c r="F317" s="10">
        <v>3.5</v>
      </c>
      <c r="G317" s="10">
        <v>1.5</v>
      </c>
      <c r="H317" s="10">
        <v>0.35</v>
      </c>
      <c r="I317" s="10">
        <f t="shared" si="33"/>
        <v>1.8374999999999999</v>
      </c>
      <c r="J317" s="10">
        <f t="shared" si="34"/>
        <v>1.1025</v>
      </c>
      <c r="K317" s="10">
        <f t="shared" si="35"/>
        <v>1.2862499999999999</v>
      </c>
      <c r="N317">
        <v>2590</v>
      </c>
      <c r="O317">
        <f t="shared" si="36"/>
        <v>4759.125</v>
      </c>
      <c r="P317">
        <f t="shared" si="37"/>
        <v>2855.4749999999999</v>
      </c>
      <c r="Q317">
        <f t="shared" si="38"/>
        <v>3331.3874999999998</v>
      </c>
      <c r="U317" t="s">
        <v>76</v>
      </c>
      <c r="Y317">
        <v>25</v>
      </c>
      <c r="AB317" t="s">
        <v>459</v>
      </c>
    </row>
    <row r="318" spans="1:28" x14ac:dyDescent="0.3">
      <c r="A318" t="s">
        <v>406</v>
      </c>
      <c r="B318" s="21" t="s">
        <v>407</v>
      </c>
      <c r="C318" s="9" t="s">
        <v>408</v>
      </c>
      <c r="D318" s="9" t="s">
        <v>43</v>
      </c>
      <c r="E318" t="s">
        <v>460</v>
      </c>
      <c r="F318" s="10">
        <v>5</v>
      </c>
      <c r="G318" s="10">
        <v>3</v>
      </c>
      <c r="H318" s="10">
        <v>0.8</v>
      </c>
      <c r="I318" s="10">
        <f t="shared" si="33"/>
        <v>12</v>
      </c>
      <c r="J318" s="10">
        <f t="shared" si="34"/>
        <v>7.2</v>
      </c>
      <c r="K318" s="10">
        <f t="shared" si="35"/>
        <v>8.4</v>
      </c>
      <c r="N318">
        <v>2590</v>
      </c>
      <c r="O318">
        <f t="shared" si="36"/>
        <v>31080</v>
      </c>
      <c r="P318">
        <f t="shared" si="37"/>
        <v>18648</v>
      </c>
      <c r="Q318">
        <f t="shared" si="38"/>
        <v>21756</v>
      </c>
      <c r="U318" t="s">
        <v>285</v>
      </c>
      <c r="Y318">
        <v>28</v>
      </c>
      <c r="AB318" t="s">
        <v>423</v>
      </c>
    </row>
    <row r="319" spans="1:28" x14ac:dyDescent="0.3">
      <c r="A319" t="s">
        <v>406</v>
      </c>
      <c r="B319" s="21" t="s">
        <v>407</v>
      </c>
      <c r="C319" s="9" t="s">
        <v>408</v>
      </c>
      <c r="D319" s="9" t="s">
        <v>43</v>
      </c>
      <c r="E319" t="s">
        <v>461</v>
      </c>
      <c r="F319" s="10">
        <v>3.2</v>
      </c>
      <c r="G319" s="10">
        <v>3</v>
      </c>
      <c r="H319" s="10">
        <v>2</v>
      </c>
      <c r="I319" s="10">
        <f t="shared" si="33"/>
        <v>19.200000000000003</v>
      </c>
      <c r="J319" s="10">
        <f t="shared" si="34"/>
        <v>11.52</v>
      </c>
      <c r="K319" s="10">
        <f t="shared" si="35"/>
        <v>13.439999999999998</v>
      </c>
      <c r="N319">
        <v>2590</v>
      </c>
      <c r="O319">
        <f t="shared" si="36"/>
        <v>49728.000000000007</v>
      </c>
      <c r="P319">
        <f t="shared" si="37"/>
        <v>29836.800000000003</v>
      </c>
      <c r="Q319">
        <f t="shared" si="38"/>
        <v>34809.600000000006</v>
      </c>
      <c r="U319" t="s">
        <v>285</v>
      </c>
      <c r="Y319">
        <v>25</v>
      </c>
      <c r="AB319" t="s">
        <v>433</v>
      </c>
    </row>
    <row r="320" spans="1:28" x14ac:dyDescent="0.3">
      <c r="A320" t="s">
        <v>406</v>
      </c>
      <c r="B320" s="21" t="s">
        <v>407</v>
      </c>
      <c r="C320" s="9" t="s">
        <v>408</v>
      </c>
      <c r="D320" s="9" t="s">
        <v>43</v>
      </c>
      <c r="E320" t="s">
        <v>462</v>
      </c>
      <c r="F320" s="10">
        <v>4</v>
      </c>
      <c r="G320" s="10">
        <v>1.4</v>
      </c>
      <c r="H320" s="10">
        <v>1.2</v>
      </c>
      <c r="I320" s="10">
        <f t="shared" si="33"/>
        <v>6.72</v>
      </c>
      <c r="J320" s="10">
        <f t="shared" si="34"/>
        <v>4.032</v>
      </c>
      <c r="K320" s="10">
        <f t="shared" si="35"/>
        <v>4.7039999999999988</v>
      </c>
      <c r="N320">
        <v>2590</v>
      </c>
      <c r="O320">
        <f t="shared" si="36"/>
        <v>17404.8</v>
      </c>
      <c r="P320">
        <f t="shared" si="37"/>
        <v>10442.879999999999</v>
      </c>
      <c r="Q320">
        <f t="shared" si="38"/>
        <v>12183.359999999999</v>
      </c>
      <c r="U320" t="s">
        <v>76</v>
      </c>
      <c r="Y320">
        <v>28</v>
      </c>
      <c r="AB320" t="s">
        <v>433</v>
      </c>
    </row>
    <row r="321" spans="1:40" x14ac:dyDescent="0.3">
      <c r="A321" t="s">
        <v>406</v>
      </c>
      <c r="B321" s="21" t="s">
        <v>407</v>
      </c>
      <c r="C321" s="9" t="s">
        <v>408</v>
      </c>
      <c r="D321" s="9" t="s">
        <v>43</v>
      </c>
      <c r="E321" t="s">
        <v>463</v>
      </c>
      <c r="F321" s="10">
        <v>5</v>
      </c>
      <c r="G321" s="10">
        <v>3</v>
      </c>
      <c r="H321" s="10">
        <v>0.8</v>
      </c>
      <c r="I321" s="10">
        <f t="shared" si="33"/>
        <v>12</v>
      </c>
      <c r="J321" s="10">
        <f t="shared" si="34"/>
        <v>7.2</v>
      </c>
      <c r="K321" s="10">
        <f t="shared" si="35"/>
        <v>8.4</v>
      </c>
      <c r="N321">
        <v>2590</v>
      </c>
      <c r="O321">
        <f t="shared" si="36"/>
        <v>31080</v>
      </c>
      <c r="P321">
        <f t="shared" si="37"/>
        <v>18648</v>
      </c>
      <c r="Q321">
        <f t="shared" si="38"/>
        <v>21756</v>
      </c>
      <c r="U321" t="s">
        <v>76</v>
      </c>
      <c r="Y321">
        <v>20</v>
      </c>
      <c r="AB321" t="s">
        <v>453</v>
      </c>
    </row>
    <row r="322" spans="1:40" x14ac:dyDescent="0.3">
      <c r="A322" t="s">
        <v>406</v>
      </c>
      <c r="B322" s="21" t="s">
        <v>407</v>
      </c>
      <c r="C322" s="9" t="s">
        <v>408</v>
      </c>
      <c r="D322" s="9" t="s">
        <v>43</v>
      </c>
      <c r="E322" t="s">
        <v>464</v>
      </c>
      <c r="F322" s="10">
        <v>3</v>
      </c>
      <c r="G322" s="10">
        <v>2</v>
      </c>
      <c r="H322" s="10">
        <v>0.4</v>
      </c>
      <c r="I322" s="10">
        <f t="shared" si="33"/>
        <v>2.4000000000000004</v>
      </c>
      <c r="J322" s="10">
        <f t="shared" si="34"/>
        <v>1.44</v>
      </c>
      <c r="K322" s="10">
        <f t="shared" si="35"/>
        <v>1.6799999999999997</v>
      </c>
      <c r="N322">
        <v>2590</v>
      </c>
      <c r="O322">
        <f t="shared" si="36"/>
        <v>6216.0000000000009</v>
      </c>
      <c r="P322">
        <f t="shared" si="37"/>
        <v>3729.6000000000004</v>
      </c>
      <c r="Q322">
        <f t="shared" si="38"/>
        <v>4351.2000000000007</v>
      </c>
      <c r="U322" t="s">
        <v>76</v>
      </c>
      <c r="Y322">
        <v>20</v>
      </c>
      <c r="AB322" t="s">
        <v>456</v>
      </c>
    </row>
    <row r="323" spans="1:40" x14ac:dyDescent="0.3">
      <c r="A323" t="s">
        <v>406</v>
      </c>
      <c r="B323" s="21" t="s">
        <v>407</v>
      </c>
      <c r="C323" s="9" t="s">
        <v>408</v>
      </c>
      <c r="D323" s="9" t="s">
        <v>43</v>
      </c>
      <c r="E323" t="s">
        <v>465</v>
      </c>
      <c r="F323" s="10">
        <v>2.5</v>
      </c>
      <c r="G323" s="10">
        <v>1.5</v>
      </c>
      <c r="H323" s="10">
        <v>0.7</v>
      </c>
      <c r="I323" s="10">
        <f t="shared" si="33"/>
        <v>2.625</v>
      </c>
      <c r="J323" s="10">
        <f t="shared" si="34"/>
        <v>1.575</v>
      </c>
      <c r="K323" s="10">
        <f t="shared" si="35"/>
        <v>1.8374999999999999</v>
      </c>
      <c r="N323">
        <v>2590</v>
      </c>
      <c r="O323">
        <f t="shared" si="36"/>
        <v>6798.75</v>
      </c>
      <c r="P323">
        <f t="shared" si="37"/>
        <v>4079.25</v>
      </c>
      <c r="Q323">
        <f t="shared" si="38"/>
        <v>4759.125</v>
      </c>
      <c r="U323" t="s">
        <v>76</v>
      </c>
      <c r="Y323">
        <v>22</v>
      </c>
      <c r="AB323" t="s">
        <v>427</v>
      </c>
    </row>
    <row r="324" spans="1:40" x14ac:dyDescent="0.3">
      <c r="A324" t="s">
        <v>406</v>
      </c>
      <c r="B324" s="21" t="s">
        <v>407</v>
      </c>
      <c r="C324" s="9" t="s">
        <v>408</v>
      </c>
      <c r="D324" s="9" t="s">
        <v>43</v>
      </c>
      <c r="E324" t="s">
        <v>466</v>
      </c>
      <c r="F324" s="10">
        <v>2.2000000000000002</v>
      </c>
      <c r="G324" s="10">
        <v>1.6</v>
      </c>
      <c r="H324" s="10">
        <v>0.6</v>
      </c>
      <c r="I324" s="10">
        <f t="shared" ref="I324:I364" si="39">F324*G324*H324</f>
        <v>2.1120000000000001</v>
      </c>
      <c r="J324" s="10">
        <f t="shared" ref="J324:J364" si="40">0.6*F324*G324*H324</f>
        <v>1.2672000000000001</v>
      </c>
      <c r="K324" s="10">
        <f t="shared" ref="K324:K364" si="41">0.7*F324*G324*H324</f>
        <v>1.4784000000000002</v>
      </c>
      <c r="N324">
        <v>2590</v>
      </c>
      <c r="O324">
        <f t="shared" si="36"/>
        <v>5470.08</v>
      </c>
      <c r="P324">
        <f t="shared" si="37"/>
        <v>3282.0479999999998</v>
      </c>
      <c r="Q324">
        <f t="shared" si="38"/>
        <v>3829.0559999999996</v>
      </c>
      <c r="U324" t="s">
        <v>76</v>
      </c>
      <c r="Y324">
        <v>20</v>
      </c>
      <c r="AB324" t="s">
        <v>456</v>
      </c>
    </row>
    <row r="325" spans="1:40" x14ac:dyDescent="0.3">
      <c r="A325" t="s">
        <v>406</v>
      </c>
      <c r="B325" s="21" t="s">
        <v>407</v>
      </c>
      <c r="C325" s="9" t="s">
        <v>408</v>
      </c>
      <c r="D325" s="9" t="s">
        <v>43</v>
      </c>
      <c r="E325" t="s">
        <v>467</v>
      </c>
      <c r="F325" s="10">
        <v>2.2000000000000002</v>
      </c>
      <c r="G325" s="10">
        <v>1.5</v>
      </c>
      <c r="H325" s="10">
        <v>0.7</v>
      </c>
      <c r="I325" s="10">
        <f t="shared" si="39"/>
        <v>2.31</v>
      </c>
      <c r="J325" s="10">
        <f t="shared" si="40"/>
        <v>1.3859999999999999</v>
      </c>
      <c r="K325" s="10">
        <f t="shared" si="41"/>
        <v>1.617</v>
      </c>
      <c r="N325">
        <v>2590</v>
      </c>
      <c r="O325">
        <f t="shared" si="36"/>
        <v>5982.9000000000005</v>
      </c>
      <c r="P325">
        <f t="shared" si="37"/>
        <v>3589.7400000000002</v>
      </c>
      <c r="Q325">
        <f t="shared" si="38"/>
        <v>4188.03</v>
      </c>
      <c r="U325" t="s">
        <v>76</v>
      </c>
      <c r="Y325">
        <v>22</v>
      </c>
      <c r="AB325" t="s">
        <v>446</v>
      </c>
    </row>
    <row r="326" spans="1:40" x14ac:dyDescent="0.3">
      <c r="A326" t="s">
        <v>406</v>
      </c>
      <c r="B326" s="21" t="s">
        <v>407</v>
      </c>
      <c r="C326" s="9" t="s">
        <v>408</v>
      </c>
      <c r="D326" s="9" t="s">
        <v>43</v>
      </c>
      <c r="E326" t="s">
        <v>468</v>
      </c>
      <c r="F326" s="10">
        <v>2.2000000000000002</v>
      </c>
      <c r="G326" s="10">
        <v>1.2</v>
      </c>
      <c r="H326" s="10">
        <v>0.4</v>
      </c>
      <c r="I326" s="10">
        <f t="shared" si="39"/>
        <v>1.056</v>
      </c>
      <c r="J326" s="10">
        <f t="shared" si="40"/>
        <v>0.63360000000000005</v>
      </c>
      <c r="K326" s="10">
        <f t="shared" si="41"/>
        <v>0.73919999999999997</v>
      </c>
      <c r="N326">
        <v>2590</v>
      </c>
      <c r="O326">
        <f t="shared" si="36"/>
        <v>2735.04</v>
      </c>
      <c r="P326">
        <f t="shared" si="37"/>
        <v>1641.0239999999999</v>
      </c>
      <c r="Q326">
        <f t="shared" si="38"/>
        <v>1914.5279999999998</v>
      </c>
      <c r="U326" t="s">
        <v>76</v>
      </c>
      <c r="Y326">
        <v>22</v>
      </c>
      <c r="AB326" t="s">
        <v>427</v>
      </c>
    </row>
    <row r="327" spans="1:40" x14ac:dyDescent="0.3">
      <c r="A327" t="s">
        <v>406</v>
      </c>
      <c r="B327" s="21" t="s">
        <v>407</v>
      </c>
      <c r="C327" s="9" t="s">
        <v>408</v>
      </c>
      <c r="D327" s="9" t="s">
        <v>43</v>
      </c>
      <c r="E327" t="s">
        <v>469</v>
      </c>
      <c r="F327" s="10">
        <v>2.2000000000000002</v>
      </c>
      <c r="G327" s="10">
        <v>1.2</v>
      </c>
      <c r="H327" s="10">
        <v>0.7</v>
      </c>
      <c r="I327" s="10">
        <f t="shared" si="39"/>
        <v>1.8479999999999999</v>
      </c>
      <c r="J327" s="10">
        <f t="shared" si="40"/>
        <v>1.1088</v>
      </c>
      <c r="K327" s="10">
        <f t="shared" si="41"/>
        <v>1.2935999999999999</v>
      </c>
      <c r="N327">
        <v>2590</v>
      </c>
      <c r="O327">
        <f t="shared" si="36"/>
        <v>4786.32</v>
      </c>
      <c r="P327">
        <f t="shared" si="37"/>
        <v>2871.7919999999999</v>
      </c>
      <c r="Q327">
        <f t="shared" si="38"/>
        <v>3350.4239999999995</v>
      </c>
      <c r="U327" t="s">
        <v>285</v>
      </c>
      <c r="Y327">
        <v>33</v>
      </c>
      <c r="AB327" t="s">
        <v>427</v>
      </c>
    </row>
    <row r="328" spans="1:40" x14ac:dyDescent="0.3">
      <c r="A328" t="s">
        <v>406</v>
      </c>
      <c r="B328" s="21" t="s">
        <v>407</v>
      </c>
      <c r="C328" s="9" t="s">
        <v>408</v>
      </c>
      <c r="D328" s="9" t="s">
        <v>43</v>
      </c>
      <c r="E328" t="s">
        <v>470</v>
      </c>
      <c r="F328" s="10">
        <v>1</v>
      </c>
      <c r="G328" s="10">
        <v>0.9</v>
      </c>
      <c r="H328" s="10">
        <v>0.4</v>
      </c>
      <c r="I328" s="10">
        <f t="shared" si="39"/>
        <v>0.36000000000000004</v>
      </c>
      <c r="J328" s="10">
        <f t="shared" si="40"/>
        <v>0.21600000000000003</v>
      </c>
      <c r="K328" s="10">
        <f t="shared" si="41"/>
        <v>0.252</v>
      </c>
      <c r="N328">
        <v>2590</v>
      </c>
      <c r="O328">
        <f t="shared" si="36"/>
        <v>932.40000000000009</v>
      </c>
      <c r="P328">
        <f t="shared" si="37"/>
        <v>559.44000000000005</v>
      </c>
      <c r="Q328">
        <f t="shared" si="38"/>
        <v>652.68000000000006</v>
      </c>
      <c r="U328" t="s">
        <v>285</v>
      </c>
      <c r="Y328">
        <v>33</v>
      </c>
      <c r="AB328" t="s">
        <v>427</v>
      </c>
    </row>
    <row r="329" spans="1:40" x14ac:dyDescent="0.3">
      <c r="A329" t="s">
        <v>471</v>
      </c>
      <c r="B329" s="21" t="s">
        <v>472</v>
      </c>
      <c r="C329" s="9" t="s">
        <v>473</v>
      </c>
      <c r="D329" s="9" t="s">
        <v>281</v>
      </c>
      <c r="E329" t="s">
        <v>474</v>
      </c>
      <c r="F329" s="10">
        <v>4.0999999999999996</v>
      </c>
      <c r="G329" s="10">
        <v>3</v>
      </c>
      <c r="H329" s="10">
        <v>1.95</v>
      </c>
      <c r="I329" s="10">
        <f t="shared" si="39"/>
        <v>23.984999999999996</v>
      </c>
      <c r="J329" s="10">
        <f t="shared" si="40"/>
        <v>14.390999999999998</v>
      </c>
      <c r="K329" s="10">
        <f t="shared" si="41"/>
        <v>16.789499999999997</v>
      </c>
      <c r="L329">
        <v>13</v>
      </c>
      <c r="N329">
        <v>2280</v>
      </c>
      <c r="O329">
        <v>54.61</v>
      </c>
      <c r="P329">
        <f t="shared" si="37"/>
        <v>32.765999999999998</v>
      </c>
      <c r="Q329">
        <f t="shared" si="38"/>
        <v>38.226999999999997</v>
      </c>
      <c r="R329">
        <v>29.6</v>
      </c>
      <c r="U329" t="s">
        <v>285</v>
      </c>
      <c r="AH329">
        <v>5</v>
      </c>
      <c r="AI329">
        <v>48</v>
      </c>
      <c r="AJ329">
        <v>4.7E-2</v>
      </c>
      <c r="AK329">
        <v>5.1999999999999998E-2</v>
      </c>
      <c r="AL329">
        <v>3.5</v>
      </c>
    </row>
    <row r="330" spans="1:40" x14ac:dyDescent="0.3">
      <c r="A330" t="s">
        <v>471</v>
      </c>
      <c r="B330" s="21" t="s">
        <v>475</v>
      </c>
      <c r="C330" s="9" t="s">
        <v>473</v>
      </c>
      <c r="D330" s="9" t="s">
        <v>281</v>
      </c>
      <c r="E330" t="s">
        <v>476</v>
      </c>
      <c r="F330" s="10">
        <v>6.06</v>
      </c>
      <c r="G330" s="10">
        <v>3.5</v>
      </c>
      <c r="H330" s="10">
        <v>3.46</v>
      </c>
      <c r="I330" s="10">
        <f t="shared" si="39"/>
        <v>73.386599999999987</v>
      </c>
      <c r="J330" s="10">
        <f t="shared" si="40"/>
        <v>44.031959999999998</v>
      </c>
      <c r="K330" s="10">
        <f t="shared" si="41"/>
        <v>51.370619999999988</v>
      </c>
      <c r="L330">
        <v>25.5</v>
      </c>
      <c r="N330">
        <v>2150</v>
      </c>
      <c r="O330">
        <v>159.16</v>
      </c>
      <c r="P330">
        <f t="shared" si="37"/>
        <v>95.495999999999995</v>
      </c>
      <c r="Q330">
        <f t="shared" si="38"/>
        <v>111.41199999999999</v>
      </c>
      <c r="R330">
        <v>54.83</v>
      </c>
      <c r="U330" t="s">
        <v>285</v>
      </c>
      <c r="AH330">
        <v>5</v>
      </c>
      <c r="AI330">
        <v>90</v>
      </c>
      <c r="AJ330">
        <v>4.7E-2</v>
      </c>
      <c r="AK330">
        <v>5.1999999999999998E-2</v>
      </c>
      <c r="AL330">
        <v>3.5</v>
      </c>
    </row>
    <row r="331" spans="1:40" x14ac:dyDescent="0.3">
      <c r="A331" t="s">
        <v>471</v>
      </c>
      <c r="B331" s="21" t="s">
        <v>477</v>
      </c>
      <c r="C331" s="9" t="s">
        <v>473</v>
      </c>
      <c r="D331" s="9" t="s">
        <v>281</v>
      </c>
      <c r="E331" t="s">
        <v>478</v>
      </c>
      <c r="F331" s="10">
        <v>5.8</v>
      </c>
      <c r="G331" s="10">
        <v>2.2999999999999998</v>
      </c>
      <c r="H331" s="10">
        <v>4.24</v>
      </c>
      <c r="I331" s="10">
        <v>71.81</v>
      </c>
      <c r="J331" s="10">
        <f>0.6*I331</f>
        <v>43.085999999999999</v>
      </c>
      <c r="K331" s="10">
        <f>0.7*I331</f>
        <v>50.266999999999996</v>
      </c>
      <c r="L331" s="10">
        <v>27</v>
      </c>
      <c r="N331">
        <v>2140</v>
      </c>
      <c r="O331">
        <v>160.72999999999999</v>
      </c>
      <c r="P331">
        <f t="shared" si="37"/>
        <v>96.437999999999988</v>
      </c>
      <c r="Q331">
        <f t="shared" si="38"/>
        <v>112.51099999999998</v>
      </c>
      <c r="R331">
        <v>60.44</v>
      </c>
      <c r="U331" t="s">
        <v>285</v>
      </c>
      <c r="AH331">
        <v>5</v>
      </c>
      <c r="AI331">
        <v>130</v>
      </c>
      <c r="AJ331">
        <v>4.7E-2</v>
      </c>
      <c r="AK331">
        <v>5.1999999999999998E-2</v>
      </c>
      <c r="AL331">
        <v>3.5</v>
      </c>
      <c r="AN331" s="9" t="s">
        <v>479</v>
      </c>
    </row>
    <row r="332" spans="1:40" x14ac:dyDescent="0.3">
      <c r="A332" t="s">
        <v>471</v>
      </c>
      <c r="B332" s="21" t="s">
        <v>480</v>
      </c>
      <c r="C332" s="9" t="s">
        <v>473</v>
      </c>
      <c r="D332" s="9" t="s">
        <v>281</v>
      </c>
      <c r="E332" t="s">
        <v>481</v>
      </c>
      <c r="F332" s="10">
        <v>4.7</v>
      </c>
      <c r="G332" s="10">
        <v>4</v>
      </c>
      <c r="H332" s="10">
        <v>3.2</v>
      </c>
      <c r="I332" s="10">
        <v>60.16</v>
      </c>
      <c r="J332" s="10">
        <f>0.6*I332</f>
        <v>36.095999999999997</v>
      </c>
      <c r="K332" s="10">
        <f>0.7*I332</f>
        <v>42.111999999999995</v>
      </c>
      <c r="L332" s="10">
        <v>36</v>
      </c>
      <c r="N332">
        <v>2140</v>
      </c>
      <c r="O332">
        <v>134.69</v>
      </c>
      <c r="P332">
        <f t="shared" si="37"/>
        <v>80.813999999999993</v>
      </c>
      <c r="Q332">
        <f t="shared" si="38"/>
        <v>94.282999999999987</v>
      </c>
      <c r="R332">
        <v>74.62</v>
      </c>
      <c r="U332" t="s">
        <v>285</v>
      </c>
      <c r="AH332">
        <v>5</v>
      </c>
      <c r="AI332">
        <v>130</v>
      </c>
      <c r="AJ332">
        <v>4.7E-2</v>
      </c>
      <c r="AK332">
        <v>5.1999999999999998E-2</v>
      </c>
      <c r="AL332">
        <v>3.5</v>
      </c>
      <c r="AN332" s="9" t="s">
        <v>479</v>
      </c>
    </row>
    <row r="333" spans="1:40" ht="15.6" customHeight="1" x14ac:dyDescent="0.3">
      <c r="A333" t="s">
        <v>471</v>
      </c>
      <c r="B333" s="21" t="s">
        <v>482</v>
      </c>
      <c r="C333" s="9" t="s">
        <v>473</v>
      </c>
      <c r="D333" s="9" t="s">
        <v>281</v>
      </c>
      <c r="E333" t="s">
        <v>483</v>
      </c>
      <c r="F333" s="10">
        <v>2.6</v>
      </c>
      <c r="G333" s="10">
        <v>5.4</v>
      </c>
      <c r="H333" s="10">
        <v>2.5</v>
      </c>
      <c r="I333" s="10">
        <f t="shared" ref="I333:I344" si="42">F333*G333*H333</f>
        <v>35.1</v>
      </c>
      <c r="J333" s="10">
        <f>I333*0.6</f>
        <v>21.06</v>
      </c>
      <c r="K333" s="10">
        <f>I333*0.7</f>
        <v>24.57</v>
      </c>
      <c r="L333">
        <v>18.5</v>
      </c>
      <c r="N333">
        <v>2300</v>
      </c>
      <c r="O333">
        <v>80.84</v>
      </c>
      <c r="P333">
        <f t="shared" si="37"/>
        <v>48.503999999999998</v>
      </c>
      <c r="Q333">
        <f t="shared" si="38"/>
        <v>56.588000000000001</v>
      </c>
      <c r="R333">
        <v>42.61</v>
      </c>
      <c r="U333" t="s">
        <v>285</v>
      </c>
      <c r="AH333">
        <v>5</v>
      </c>
      <c r="AI333">
        <v>125</v>
      </c>
      <c r="AJ333">
        <v>4.7E-2</v>
      </c>
      <c r="AK333">
        <v>5.1999999999999998E-2</v>
      </c>
      <c r="AL333">
        <v>3.5</v>
      </c>
    </row>
    <row r="334" spans="1:40" x14ac:dyDescent="0.3">
      <c r="A334" t="s">
        <v>471</v>
      </c>
      <c r="B334" s="21" t="s">
        <v>484</v>
      </c>
      <c r="C334" s="9" t="s">
        <v>473</v>
      </c>
      <c r="D334" s="9" t="s">
        <v>281</v>
      </c>
      <c r="E334" t="s">
        <v>485</v>
      </c>
      <c r="F334" s="10">
        <v>9.9</v>
      </c>
      <c r="G334" s="10">
        <v>4.2</v>
      </c>
      <c r="H334" s="10">
        <v>2.8</v>
      </c>
      <c r="I334" s="10">
        <f t="shared" si="42"/>
        <v>116.42400000000001</v>
      </c>
      <c r="J334" s="10">
        <f t="shared" ref="J334:J344" si="43">I334*0.6</f>
        <v>69.854399999999998</v>
      </c>
      <c r="K334" s="10">
        <f t="shared" ref="K334:K344" si="44">I334*0.7</f>
        <v>81.496799999999993</v>
      </c>
      <c r="L334">
        <v>44.3</v>
      </c>
      <c r="N334">
        <v>2400</v>
      </c>
      <c r="O334">
        <v>279.58</v>
      </c>
      <c r="P334">
        <f t="shared" si="37"/>
        <v>167.74799999999999</v>
      </c>
      <c r="Q334">
        <f t="shared" si="38"/>
        <v>195.70599999999999</v>
      </c>
      <c r="R334">
        <v>106.38</v>
      </c>
      <c r="U334" t="s">
        <v>285</v>
      </c>
      <c r="AH334">
        <v>5</v>
      </c>
      <c r="AI334">
        <v>87</v>
      </c>
      <c r="AJ334">
        <v>4.7E-2</v>
      </c>
      <c r="AK334">
        <v>5.1999999999999998E-2</v>
      </c>
      <c r="AL334">
        <v>3.5</v>
      </c>
    </row>
    <row r="335" spans="1:40" x14ac:dyDescent="0.3">
      <c r="A335" t="s">
        <v>471</v>
      </c>
      <c r="B335" s="21" t="s">
        <v>486</v>
      </c>
      <c r="C335" s="9" t="s">
        <v>473</v>
      </c>
      <c r="D335" s="9" t="s">
        <v>281</v>
      </c>
      <c r="E335" t="s">
        <v>487</v>
      </c>
      <c r="F335" s="10">
        <v>9.1</v>
      </c>
      <c r="G335" s="10">
        <v>4.2</v>
      </c>
      <c r="H335" s="10">
        <v>2.8</v>
      </c>
      <c r="I335" s="10">
        <f t="shared" si="42"/>
        <v>107.01599999999999</v>
      </c>
      <c r="J335" s="10">
        <f t="shared" si="43"/>
        <v>64.209599999999995</v>
      </c>
      <c r="K335" s="10">
        <f t="shared" si="44"/>
        <v>74.911199999999994</v>
      </c>
      <c r="L335">
        <v>37</v>
      </c>
      <c r="N335">
        <v>2370</v>
      </c>
      <c r="O335">
        <v>181.5</v>
      </c>
      <c r="P335">
        <f t="shared" si="37"/>
        <v>108.89999999999999</v>
      </c>
      <c r="Q335">
        <f t="shared" si="38"/>
        <v>127.05</v>
      </c>
      <c r="R335">
        <v>87.86</v>
      </c>
      <c r="U335" t="s">
        <v>285</v>
      </c>
      <c r="AH335">
        <v>5</v>
      </c>
      <c r="AI335">
        <v>150</v>
      </c>
      <c r="AJ335">
        <v>4.7E-2</v>
      </c>
      <c r="AK335">
        <v>5.1999999999999998E-2</v>
      </c>
      <c r="AL335">
        <v>3.5</v>
      </c>
    </row>
    <row r="336" spans="1:40" x14ac:dyDescent="0.3">
      <c r="A336" t="s">
        <v>471</v>
      </c>
      <c r="B336" s="21" t="s">
        <v>488</v>
      </c>
      <c r="C336" s="9" t="s">
        <v>473</v>
      </c>
      <c r="D336" s="9" t="s">
        <v>281</v>
      </c>
      <c r="E336" t="s">
        <v>489</v>
      </c>
      <c r="F336" s="10">
        <v>2.7</v>
      </c>
      <c r="G336" s="10">
        <v>3</v>
      </c>
      <c r="H336" s="10">
        <v>0.5</v>
      </c>
      <c r="I336" s="10">
        <f t="shared" si="42"/>
        <v>4.0500000000000007</v>
      </c>
      <c r="J336" s="10">
        <f t="shared" si="43"/>
        <v>2.4300000000000002</v>
      </c>
      <c r="K336" s="10">
        <f t="shared" si="44"/>
        <v>2.8350000000000004</v>
      </c>
      <c r="L336">
        <v>2.5</v>
      </c>
      <c r="N336">
        <v>2140</v>
      </c>
      <c r="O336">
        <v>8.67</v>
      </c>
      <c r="P336">
        <f t="shared" si="37"/>
        <v>5.202</v>
      </c>
      <c r="Q336">
        <f t="shared" si="38"/>
        <v>6.069</v>
      </c>
      <c r="R336">
        <v>5.35</v>
      </c>
      <c r="U336" t="s">
        <v>285</v>
      </c>
      <c r="AH336">
        <v>8</v>
      </c>
      <c r="AI336">
        <v>15</v>
      </c>
      <c r="AJ336">
        <v>4.7E-2</v>
      </c>
      <c r="AK336">
        <v>5.1999999999999998E-2</v>
      </c>
      <c r="AL336">
        <v>3.5</v>
      </c>
      <c r="AN336" s="9" t="s">
        <v>490</v>
      </c>
    </row>
    <row r="337" spans="1:40" x14ac:dyDescent="0.3">
      <c r="A337" t="s">
        <v>471</v>
      </c>
      <c r="B337" s="21" t="s">
        <v>491</v>
      </c>
      <c r="C337" s="9" t="s">
        <v>473</v>
      </c>
      <c r="D337" s="9" t="s">
        <v>281</v>
      </c>
      <c r="E337" t="s">
        <v>492</v>
      </c>
      <c r="F337" s="10">
        <v>3</v>
      </c>
      <c r="G337" s="10">
        <v>1.9</v>
      </c>
      <c r="H337" s="10">
        <v>0.5</v>
      </c>
      <c r="I337" s="10">
        <f t="shared" si="42"/>
        <v>2.8499999999999996</v>
      </c>
      <c r="J337" s="10">
        <f t="shared" si="43"/>
        <v>1.7099999999999997</v>
      </c>
      <c r="K337" s="10">
        <f t="shared" si="44"/>
        <v>1.9949999999999997</v>
      </c>
      <c r="L337">
        <v>1.9</v>
      </c>
      <c r="N337">
        <v>2140</v>
      </c>
      <c r="O337">
        <v>6.1</v>
      </c>
      <c r="P337">
        <f t="shared" si="37"/>
        <v>3.6599999999999997</v>
      </c>
      <c r="Q337">
        <f t="shared" si="38"/>
        <v>4.2699999999999996</v>
      </c>
      <c r="R337">
        <v>4.07</v>
      </c>
      <c r="U337" t="s">
        <v>285</v>
      </c>
      <c r="AH337">
        <v>8</v>
      </c>
      <c r="AI337">
        <v>43</v>
      </c>
      <c r="AJ337">
        <v>4.7E-2</v>
      </c>
      <c r="AK337">
        <v>5.1999999999999998E-2</v>
      </c>
      <c r="AL337">
        <v>3.5</v>
      </c>
      <c r="AN337" s="9" t="s">
        <v>490</v>
      </c>
    </row>
    <row r="338" spans="1:40" x14ac:dyDescent="0.3">
      <c r="A338" t="s">
        <v>471</v>
      </c>
      <c r="B338" s="21" t="s">
        <v>493</v>
      </c>
      <c r="C338" s="9" t="s">
        <v>473</v>
      </c>
      <c r="D338" s="9" t="s">
        <v>281</v>
      </c>
      <c r="E338" t="s">
        <v>494</v>
      </c>
      <c r="F338" s="10">
        <v>7.7</v>
      </c>
      <c r="G338" s="10">
        <v>5.2</v>
      </c>
      <c r="H338" s="10">
        <v>2.5</v>
      </c>
      <c r="I338" s="10">
        <f t="shared" si="42"/>
        <v>100.1</v>
      </c>
      <c r="J338" s="10">
        <f t="shared" si="43"/>
        <v>60.059999999999995</v>
      </c>
      <c r="K338" s="10">
        <f t="shared" si="44"/>
        <v>70.069999999999993</v>
      </c>
      <c r="L338">
        <v>53.83</v>
      </c>
      <c r="N338">
        <v>2270</v>
      </c>
      <c r="O338">
        <v>227.34</v>
      </c>
      <c r="P338">
        <f t="shared" si="37"/>
        <v>136.404</v>
      </c>
      <c r="Q338">
        <f t="shared" si="38"/>
        <v>159.13800000000001</v>
      </c>
      <c r="R338">
        <v>122.38</v>
      </c>
      <c r="U338" t="s">
        <v>285</v>
      </c>
      <c r="AH338">
        <v>14</v>
      </c>
      <c r="AI338">
        <v>60</v>
      </c>
      <c r="AJ338">
        <v>4.7E-2</v>
      </c>
      <c r="AK338">
        <v>5.1999999999999998E-2</v>
      </c>
      <c r="AL338">
        <v>5</v>
      </c>
    </row>
    <row r="339" spans="1:40" x14ac:dyDescent="0.3">
      <c r="A339" t="s">
        <v>471</v>
      </c>
      <c r="B339" s="21" t="s">
        <v>495</v>
      </c>
      <c r="C339" s="9" t="s">
        <v>473</v>
      </c>
      <c r="D339" s="9" t="s">
        <v>281</v>
      </c>
      <c r="E339" t="s">
        <v>496</v>
      </c>
      <c r="F339" s="10">
        <v>4.8</v>
      </c>
      <c r="G339" s="10">
        <v>8.6999999999999993</v>
      </c>
      <c r="H339" s="10">
        <v>3.8</v>
      </c>
      <c r="I339" s="10">
        <f t="shared" si="42"/>
        <v>158.68799999999999</v>
      </c>
      <c r="J339" s="10">
        <f t="shared" si="43"/>
        <v>95.212799999999987</v>
      </c>
      <c r="K339" s="10">
        <f t="shared" si="44"/>
        <v>111.08159999999998</v>
      </c>
      <c r="L339">
        <v>68.34</v>
      </c>
      <c r="N339">
        <v>2190</v>
      </c>
      <c r="O339">
        <v>347.77</v>
      </c>
      <c r="P339">
        <f t="shared" ref="P339:P348" si="45">0.6*O339</f>
        <v>208.66199999999998</v>
      </c>
      <c r="Q339">
        <f t="shared" ref="Q339:Q348" si="46">0.7*O339</f>
        <v>243.43899999999996</v>
      </c>
      <c r="R339">
        <v>149.77000000000001</v>
      </c>
      <c r="U339" t="s">
        <v>285</v>
      </c>
      <c r="AH339">
        <v>14</v>
      </c>
      <c r="AI339">
        <v>45</v>
      </c>
      <c r="AJ339">
        <v>4.7E-2</v>
      </c>
      <c r="AK339">
        <v>5.1999999999999998E-2</v>
      </c>
      <c r="AL339">
        <v>5</v>
      </c>
    </row>
    <row r="340" spans="1:40" x14ac:dyDescent="0.3">
      <c r="A340" t="s">
        <v>471</v>
      </c>
      <c r="B340" s="21" t="s">
        <v>497</v>
      </c>
      <c r="C340" s="9" t="s">
        <v>473</v>
      </c>
      <c r="D340" s="9" t="s">
        <v>281</v>
      </c>
      <c r="E340" t="s">
        <v>498</v>
      </c>
      <c r="F340" s="10">
        <v>1.7</v>
      </c>
      <c r="G340" s="10">
        <v>0.8</v>
      </c>
      <c r="H340" s="10">
        <v>0.7</v>
      </c>
      <c r="I340" s="10">
        <f t="shared" si="42"/>
        <v>0.95199999999999996</v>
      </c>
      <c r="J340" s="10">
        <f t="shared" si="43"/>
        <v>0.57119999999999993</v>
      </c>
      <c r="K340" s="10">
        <f t="shared" si="44"/>
        <v>0.66639999999999988</v>
      </c>
      <c r="L340">
        <v>0.42</v>
      </c>
      <c r="N340">
        <v>2380</v>
      </c>
      <c r="O340">
        <v>2.27</v>
      </c>
      <c r="P340">
        <f t="shared" si="45"/>
        <v>1.3619999999999999</v>
      </c>
      <c r="Q340">
        <f t="shared" si="46"/>
        <v>1.589</v>
      </c>
      <c r="R340">
        <v>1</v>
      </c>
      <c r="U340" t="s">
        <v>285</v>
      </c>
      <c r="AH340">
        <v>18</v>
      </c>
      <c r="AI340">
        <v>52</v>
      </c>
      <c r="AJ340">
        <v>4.7E-2</v>
      </c>
      <c r="AK340">
        <v>5.1999999999999998E-2</v>
      </c>
      <c r="AL340">
        <v>5</v>
      </c>
    </row>
    <row r="341" spans="1:40" x14ac:dyDescent="0.3">
      <c r="A341" t="s">
        <v>406</v>
      </c>
      <c r="B341" t="s">
        <v>499</v>
      </c>
      <c r="C341" s="9" t="s">
        <v>500</v>
      </c>
      <c r="D341" s="9" t="s">
        <v>43</v>
      </c>
      <c r="E341" t="s">
        <v>501</v>
      </c>
      <c r="F341" s="10">
        <v>6.2</v>
      </c>
      <c r="G341" s="10">
        <v>3.6</v>
      </c>
      <c r="H341" s="10">
        <v>1.35</v>
      </c>
      <c r="I341" s="10">
        <f t="shared" si="42"/>
        <v>30.132000000000001</v>
      </c>
      <c r="J341" s="10">
        <f t="shared" si="43"/>
        <v>18.0792</v>
      </c>
      <c r="K341" s="10">
        <f t="shared" si="44"/>
        <v>21.092400000000001</v>
      </c>
      <c r="N341">
        <v>2350</v>
      </c>
      <c r="O341">
        <f>N341*I341</f>
        <v>70810.2</v>
      </c>
      <c r="P341">
        <f>N341*J341</f>
        <v>42486.12</v>
      </c>
      <c r="Q341">
        <f>N341*K341</f>
        <v>49567.140000000007</v>
      </c>
      <c r="V341">
        <v>40</v>
      </c>
      <c r="Y341">
        <v>40</v>
      </c>
      <c r="Z341" t="s">
        <v>150</v>
      </c>
      <c r="AA341">
        <v>1.8</v>
      </c>
      <c r="AH341">
        <v>4.5</v>
      </c>
      <c r="AM341">
        <v>150</v>
      </c>
    </row>
    <row r="342" spans="1:40" ht="18.600000000000001" customHeight="1" x14ac:dyDescent="0.3">
      <c r="A342" t="s">
        <v>406</v>
      </c>
      <c r="B342" t="s">
        <v>499</v>
      </c>
      <c r="C342" s="9" t="s">
        <v>500</v>
      </c>
      <c r="D342" s="9" t="s">
        <v>43</v>
      </c>
      <c r="E342" t="s">
        <v>502</v>
      </c>
      <c r="F342" s="10">
        <v>2.2999999999999998</v>
      </c>
      <c r="G342" s="10">
        <v>2</v>
      </c>
      <c r="H342" s="10">
        <v>1</v>
      </c>
      <c r="I342" s="10">
        <f t="shared" si="42"/>
        <v>4.5999999999999996</v>
      </c>
      <c r="J342" s="10">
        <f t="shared" si="43"/>
        <v>2.76</v>
      </c>
      <c r="K342" s="10">
        <f t="shared" si="44"/>
        <v>3.2199999999999998</v>
      </c>
      <c r="N342">
        <v>2350</v>
      </c>
      <c r="O342">
        <f t="shared" ref="O342:O405" si="47">N342*I342</f>
        <v>10810</v>
      </c>
      <c r="P342">
        <f t="shared" ref="P342:P405" si="48">N342*J342</f>
        <v>6485.9999999999991</v>
      </c>
      <c r="Q342">
        <f t="shared" ref="Q342:Q405" si="49">N342*K342</f>
        <v>7566.9999999999991</v>
      </c>
      <c r="AA342">
        <v>1.8</v>
      </c>
      <c r="AH342">
        <v>4.5</v>
      </c>
      <c r="AM342">
        <v>150</v>
      </c>
    </row>
    <row r="343" spans="1:40" x14ac:dyDescent="0.3">
      <c r="A343" t="s">
        <v>406</v>
      </c>
      <c r="B343" t="s">
        <v>499</v>
      </c>
      <c r="C343" s="9" t="s">
        <v>500</v>
      </c>
      <c r="D343" s="9" t="s">
        <v>43</v>
      </c>
      <c r="E343" t="s">
        <v>503</v>
      </c>
      <c r="F343" s="10">
        <v>4.0999999999999996</v>
      </c>
      <c r="G343" s="10">
        <v>2.8</v>
      </c>
      <c r="H343" s="10">
        <v>2.4</v>
      </c>
      <c r="I343" s="10">
        <f t="shared" si="42"/>
        <v>27.551999999999996</v>
      </c>
      <c r="J343" s="10">
        <f t="shared" si="43"/>
        <v>16.531199999999998</v>
      </c>
      <c r="K343" s="10">
        <f t="shared" si="44"/>
        <v>19.286399999999997</v>
      </c>
      <c r="N343">
        <v>2700</v>
      </c>
      <c r="O343">
        <f t="shared" si="47"/>
        <v>74390.399999999994</v>
      </c>
      <c r="P343">
        <f t="shared" si="48"/>
        <v>44634.239999999998</v>
      </c>
      <c r="Q343">
        <f t="shared" si="49"/>
        <v>52073.279999999992</v>
      </c>
      <c r="V343">
        <v>35</v>
      </c>
      <c r="Y343">
        <v>35</v>
      </c>
      <c r="Z343" t="s">
        <v>150</v>
      </c>
      <c r="AA343">
        <v>4</v>
      </c>
      <c r="AH343">
        <v>15</v>
      </c>
      <c r="AL343">
        <v>4</v>
      </c>
      <c r="AM343">
        <v>281</v>
      </c>
    </row>
    <row r="344" spans="1:40" x14ac:dyDescent="0.3">
      <c r="A344" t="s">
        <v>406</v>
      </c>
      <c r="B344" t="s">
        <v>499</v>
      </c>
      <c r="C344" s="9" t="s">
        <v>500</v>
      </c>
      <c r="D344" s="9" t="s">
        <v>43</v>
      </c>
      <c r="E344" t="s">
        <v>504</v>
      </c>
      <c r="F344" s="10">
        <v>2.4</v>
      </c>
      <c r="G344" s="10">
        <v>2.2000000000000002</v>
      </c>
      <c r="H344" s="10">
        <v>2</v>
      </c>
      <c r="I344" s="10">
        <f t="shared" si="42"/>
        <v>10.56</v>
      </c>
      <c r="J344" s="10">
        <f t="shared" si="43"/>
        <v>6.3360000000000003</v>
      </c>
      <c r="K344" s="10">
        <f t="shared" si="44"/>
        <v>7.3919999999999995</v>
      </c>
      <c r="N344">
        <v>2700</v>
      </c>
      <c r="O344">
        <f t="shared" si="47"/>
        <v>28512</v>
      </c>
      <c r="P344">
        <f t="shared" si="48"/>
        <v>17107.2</v>
      </c>
      <c r="Q344">
        <f t="shared" si="49"/>
        <v>19958.399999999998</v>
      </c>
      <c r="V344">
        <v>110</v>
      </c>
      <c r="Y344">
        <v>110</v>
      </c>
      <c r="Z344" t="s">
        <v>150</v>
      </c>
      <c r="AA344">
        <v>7.5</v>
      </c>
      <c r="AH344">
        <v>15</v>
      </c>
      <c r="AL344">
        <v>4</v>
      </c>
      <c r="AM344">
        <v>281</v>
      </c>
    </row>
    <row r="345" spans="1:40" x14ac:dyDescent="0.3">
      <c r="A345" t="s">
        <v>406</v>
      </c>
      <c r="B345" t="s">
        <v>499</v>
      </c>
      <c r="C345" s="9" t="s">
        <v>500</v>
      </c>
      <c r="D345" s="9" t="s">
        <v>43</v>
      </c>
      <c r="E345" t="s">
        <v>505</v>
      </c>
      <c r="F345" s="10">
        <v>3</v>
      </c>
      <c r="G345" s="10">
        <v>2</v>
      </c>
      <c r="H345" s="10">
        <v>1.8</v>
      </c>
      <c r="I345" s="10">
        <f>F345*G345*H345</f>
        <v>10.8</v>
      </c>
      <c r="J345" s="10">
        <f>I345*0.6</f>
        <v>6.48</v>
      </c>
      <c r="K345" s="10">
        <f>I345*0.7</f>
        <v>7.56</v>
      </c>
      <c r="N345">
        <v>2700</v>
      </c>
      <c r="O345">
        <f t="shared" si="47"/>
        <v>29160.000000000004</v>
      </c>
      <c r="P345">
        <f t="shared" si="48"/>
        <v>17496</v>
      </c>
      <c r="Q345">
        <f t="shared" si="49"/>
        <v>20412</v>
      </c>
      <c r="V345">
        <v>85</v>
      </c>
      <c r="Y345">
        <v>85</v>
      </c>
      <c r="Z345" t="s">
        <v>150</v>
      </c>
      <c r="AA345">
        <v>7.5</v>
      </c>
      <c r="AH345">
        <v>15</v>
      </c>
      <c r="AL345">
        <v>4</v>
      </c>
      <c r="AM345">
        <v>281</v>
      </c>
    </row>
    <row r="346" spans="1:40" x14ac:dyDescent="0.3">
      <c r="A346" t="s">
        <v>406</v>
      </c>
      <c r="B346" t="s">
        <v>499</v>
      </c>
      <c r="C346" s="9" t="s">
        <v>500</v>
      </c>
      <c r="D346" s="9" t="s">
        <v>43</v>
      </c>
      <c r="E346" t="s">
        <v>506</v>
      </c>
      <c r="F346" s="10">
        <v>3.4</v>
      </c>
      <c r="G346" s="10">
        <v>2.4</v>
      </c>
      <c r="H346" s="10">
        <v>1.9</v>
      </c>
      <c r="I346" s="10">
        <f>F346*G346*H346</f>
        <v>15.504</v>
      </c>
      <c r="J346" s="10">
        <f>I346*0.6</f>
        <v>9.3023999999999987</v>
      </c>
      <c r="K346" s="10">
        <f>I346*0.7</f>
        <v>10.852799999999998</v>
      </c>
      <c r="N346">
        <v>2700</v>
      </c>
      <c r="O346">
        <f t="shared" si="47"/>
        <v>41860.799999999996</v>
      </c>
      <c r="P346">
        <f t="shared" si="48"/>
        <v>25116.479999999996</v>
      </c>
      <c r="Q346">
        <f t="shared" si="49"/>
        <v>29302.559999999994</v>
      </c>
      <c r="V346">
        <v>50</v>
      </c>
      <c r="Y346">
        <v>50</v>
      </c>
      <c r="Z346" t="s">
        <v>150</v>
      </c>
      <c r="AA346">
        <v>7.5</v>
      </c>
      <c r="AH346">
        <v>15</v>
      </c>
      <c r="AL346">
        <v>4</v>
      </c>
      <c r="AM346">
        <v>281</v>
      </c>
    </row>
    <row r="347" spans="1:40" x14ac:dyDescent="0.3">
      <c r="A347" t="s">
        <v>507</v>
      </c>
      <c r="B347" s="21" t="s">
        <v>508</v>
      </c>
      <c r="C347" s="9" t="s">
        <v>509</v>
      </c>
      <c r="D347" s="9" t="s">
        <v>43</v>
      </c>
      <c r="E347" s="24">
        <v>6</v>
      </c>
      <c r="F347" s="25">
        <v>0.5</v>
      </c>
      <c r="G347" s="25">
        <v>0.45</v>
      </c>
      <c r="H347" s="25">
        <v>0.35</v>
      </c>
      <c r="I347" s="25">
        <f>F347*G347*H347</f>
        <v>7.8750000000000001E-2</v>
      </c>
      <c r="J347" s="26">
        <f>F347*G347*H347*0.6</f>
        <v>4.725E-2</v>
      </c>
      <c r="K347" s="26">
        <f>F347*G347*H347*0.7</f>
        <v>5.5124999999999993E-2</v>
      </c>
      <c r="L347" s="27"/>
      <c r="M347" s="25">
        <v>0.1</v>
      </c>
      <c r="N347" s="28">
        <v>1790</v>
      </c>
      <c r="O347" s="27">
        <f t="shared" si="47"/>
        <v>140.96250000000001</v>
      </c>
      <c r="P347" s="27">
        <f t="shared" si="48"/>
        <v>84.577500000000001</v>
      </c>
      <c r="Q347" s="27">
        <f t="shared" si="49"/>
        <v>98.673749999999984</v>
      </c>
      <c r="R347" s="27"/>
      <c r="S347" s="27">
        <v>179</v>
      </c>
      <c r="T347" s="27"/>
      <c r="U347" s="27" t="s">
        <v>285</v>
      </c>
      <c r="V347" s="28">
        <v>198</v>
      </c>
      <c r="W347" s="29"/>
      <c r="X347" s="27"/>
      <c r="Y347" s="27"/>
      <c r="Z347" s="27"/>
      <c r="AA347" s="27"/>
      <c r="AB347" s="27"/>
      <c r="AC347" s="27"/>
      <c r="AD347" s="28" t="s">
        <v>510</v>
      </c>
      <c r="AE347" s="27"/>
      <c r="AF347" s="27"/>
      <c r="AG347" s="27"/>
      <c r="AH347" s="27"/>
      <c r="AM347" s="9"/>
      <c r="AN347"/>
    </row>
    <row r="348" spans="1:40" x14ac:dyDescent="0.3">
      <c r="A348" t="s">
        <v>507</v>
      </c>
      <c r="B348" s="21" t="s">
        <v>508</v>
      </c>
      <c r="C348" s="9" t="s">
        <v>509</v>
      </c>
      <c r="D348" s="9" t="s">
        <v>43</v>
      </c>
      <c r="E348" s="24">
        <v>30</v>
      </c>
      <c r="F348" s="25">
        <v>0.45</v>
      </c>
      <c r="G348" s="25">
        <v>0.3</v>
      </c>
      <c r="H348" s="25">
        <v>0.3</v>
      </c>
      <c r="I348" s="25">
        <f t="shared" ref="I348:I411" si="50">F348*G348*H348</f>
        <v>4.0500000000000001E-2</v>
      </c>
      <c r="J348" s="26">
        <f t="shared" ref="J348:J411" si="51">F348*G348*H348*0.6</f>
        <v>2.4299999999999999E-2</v>
      </c>
      <c r="K348" s="26">
        <f t="shared" ref="K348:K411" si="52">F348*G348*H348*0.7</f>
        <v>2.835E-2</v>
      </c>
      <c r="L348" s="27"/>
      <c r="M348" s="25">
        <v>0.05</v>
      </c>
      <c r="N348" s="28">
        <v>1790</v>
      </c>
      <c r="O348" s="27">
        <f t="shared" si="47"/>
        <v>72.495000000000005</v>
      </c>
      <c r="P348" s="27">
        <f t="shared" si="48"/>
        <v>43.497</v>
      </c>
      <c r="Q348" s="27">
        <f t="shared" si="49"/>
        <v>50.746499999999997</v>
      </c>
      <c r="R348" s="27"/>
      <c r="S348" s="27">
        <v>89.5</v>
      </c>
      <c r="T348" s="27"/>
      <c r="U348" s="27" t="s">
        <v>285</v>
      </c>
      <c r="V348" s="28">
        <v>335</v>
      </c>
      <c r="W348" s="29"/>
      <c r="X348" s="27"/>
      <c r="Y348" s="27"/>
      <c r="Z348" s="27"/>
      <c r="AA348" s="27"/>
      <c r="AB348" s="27"/>
      <c r="AC348" s="27"/>
      <c r="AD348" s="28" t="s">
        <v>510</v>
      </c>
      <c r="AE348" s="27"/>
      <c r="AF348" s="27"/>
      <c r="AG348" s="27"/>
      <c r="AH348" s="27"/>
      <c r="AM348" s="9"/>
      <c r="AN348"/>
    </row>
    <row r="349" spans="1:40" x14ac:dyDescent="0.3">
      <c r="A349" t="s">
        <v>507</v>
      </c>
      <c r="B349" s="21" t="s">
        <v>508</v>
      </c>
      <c r="C349" s="9" t="s">
        <v>509</v>
      </c>
      <c r="D349" s="9" t="s">
        <v>43</v>
      </c>
      <c r="E349" s="24">
        <v>67</v>
      </c>
      <c r="F349" s="25">
        <v>1.9</v>
      </c>
      <c r="G349" s="25">
        <v>1.3</v>
      </c>
      <c r="H349" s="25">
        <v>0.6</v>
      </c>
      <c r="I349" s="25">
        <f t="shared" si="50"/>
        <v>1.4819999999999998</v>
      </c>
      <c r="J349" s="26">
        <f t="shared" si="51"/>
        <v>0.88919999999999988</v>
      </c>
      <c r="K349" s="26">
        <f t="shared" si="52"/>
        <v>1.0373999999999999</v>
      </c>
      <c r="L349" s="27"/>
      <c r="M349" s="25">
        <v>1.4</v>
      </c>
      <c r="N349" s="28">
        <v>1790</v>
      </c>
      <c r="O349" s="27">
        <f t="shared" si="47"/>
        <v>2652.7799999999997</v>
      </c>
      <c r="P349" s="27">
        <f t="shared" si="48"/>
        <v>1591.6679999999999</v>
      </c>
      <c r="Q349" s="27">
        <f t="shared" si="49"/>
        <v>1856.9459999999997</v>
      </c>
      <c r="R349" s="27"/>
      <c r="S349" s="27">
        <v>2506</v>
      </c>
      <c r="T349" s="27"/>
      <c r="U349" s="27" t="s">
        <v>285</v>
      </c>
      <c r="V349" s="28">
        <v>82</v>
      </c>
      <c r="W349" s="29"/>
      <c r="X349" s="27"/>
      <c r="Y349" s="27"/>
      <c r="Z349" s="27"/>
      <c r="AA349" s="27"/>
      <c r="AB349" s="27"/>
      <c r="AC349" s="27"/>
      <c r="AD349" s="28" t="s">
        <v>510</v>
      </c>
      <c r="AE349" s="27"/>
      <c r="AF349" s="27"/>
      <c r="AG349" s="27"/>
      <c r="AH349" s="27"/>
      <c r="AM349" s="9"/>
      <c r="AN349"/>
    </row>
    <row r="350" spans="1:40" x14ac:dyDescent="0.3">
      <c r="A350" t="s">
        <v>507</v>
      </c>
      <c r="B350" s="21" t="s">
        <v>508</v>
      </c>
      <c r="C350" s="9" t="s">
        <v>509</v>
      </c>
      <c r="D350" s="9" t="s">
        <v>43</v>
      </c>
      <c r="E350" s="24">
        <v>83</v>
      </c>
      <c r="F350" s="25">
        <v>1.1499999999999999</v>
      </c>
      <c r="G350" s="25">
        <v>0.7</v>
      </c>
      <c r="H350" s="25">
        <v>0.35</v>
      </c>
      <c r="I350" s="25">
        <f t="shared" si="50"/>
        <v>0.28174999999999994</v>
      </c>
      <c r="J350" s="26">
        <f t="shared" si="51"/>
        <v>0.16904999999999995</v>
      </c>
      <c r="K350" s="26">
        <f t="shared" si="52"/>
        <v>0.19722499999999996</v>
      </c>
      <c r="L350" s="27"/>
      <c r="M350" s="25">
        <v>0.3</v>
      </c>
      <c r="N350" s="28">
        <v>1790</v>
      </c>
      <c r="O350" s="27">
        <f t="shared" si="47"/>
        <v>504.33249999999992</v>
      </c>
      <c r="P350" s="27">
        <f t="shared" si="48"/>
        <v>302.59949999999992</v>
      </c>
      <c r="Q350" s="27">
        <f t="shared" si="49"/>
        <v>353.03274999999991</v>
      </c>
      <c r="R350" s="27"/>
      <c r="S350" s="27">
        <v>537</v>
      </c>
      <c r="T350" s="27"/>
      <c r="U350" s="27" t="s">
        <v>285</v>
      </c>
      <c r="V350" s="28">
        <v>110</v>
      </c>
      <c r="W350" s="29"/>
      <c r="X350" s="27"/>
      <c r="Y350" s="27"/>
      <c r="Z350" s="27"/>
      <c r="AA350" s="27"/>
      <c r="AB350" s="27"/>
      <c r="AC350" s="27"/>
      <c r="AD350" s="28" t="s">
        <v>510</v>
      </c>
      <c r="AE350" s="27"/>
      <c r="AF350" s="27"/>
      <c r="AG350" s="27"/>
      <c r="AH350" s="27"/>
      <c r="AM350" s="9"/>
      <c r="AN350"/>
    </row>
    <row r="351" spans="1:40" x14ac:dyDescent="0.3">
      <c r="A351" t="s">
        <v>507</v>
      </c>
      <c r="B351" s="21" t="s">
        <v>508</v>
      </c>
      <c r="C351" s="9" t="s">
        <v>509</v>
      </c>
      <c r="D351" s="9" t="s">
        <v>43</v>
      </c>
      <c r="E351" s="24">
        <v>84</v>
      </c>
      <c r="F351" s="25">
        <v>0.95</v>
      </c>
      <c r="G351" s="25">
        <v>0.85</v>
      </c>
      <c r="H351" s="25">
        <v>0.8</v>
      </c>
      <c r="I351" s="25">
        <f t="shared" si="50"/>
        <v>0.64600000000000002</v>
      </c>
      <c r="J351" s="26">
        <f t="shared" si="51"/>
        <v>0.3876</v>
      </c>
      <c r="K351" s="26">
        <f t="shared" si="52"/>
        <v>0.45219999999999999</v>
      </c>
      <c r="L351" s="27"/>
      <c r="M351" s="25">
        <v>0.3</v>
      </c>
      <c r="N351" s="28">
        <v>1790</v>
      </c>
      <c r="O351" s="27">
        <f t="shared" si="47"/>
        <v>1156.3400000000001</v>
      </c>
      <c r="P351" s="27">
        <f t="shared" si="48"/>
        <v>693.80399999999997</v>
      </c>
      <c r="Q351" s="27">
        <f t="shared" si="49"/>
        <v>809.43799999999999</v>
      </c>
      <c r="R351" s="27"/>
      <c r="S351" s="27">
        <v>537</v>
      </c>
      <c r="T351" s="27"/>
      <c r="U351" s="27" t="s">
        <v>285</v>
      </c>
      <c r="V351" s="28">
        <v>110</v>
      </c>
      <c r="W351" s="29"/>
      <c r="X351" s="27"/>
      <c r="Y351" s="27"/>
      <c r="Z351" s="27"/>
      <c r="AA351" s="27"/>
      <c r="AB351" s="27"/>
      <c r="AC351" s="27"/>
      <c r="AD351" s="28" t="s">
        <v>510</v>
      </c>
      <c r="AE351" s="27"/>
      <c r="AF351" s="27"/>
      <c r="AG351" s="27"/>
      <c r="AH351" s="27"/>
      <c r="AM351" s="9"/>
      <c r="AN351"/>
    </row>
    <row r="352" spans="1:40" x14ac:dyDescent="0.3">
      <c r="A352" t="s">
        <v>507</v>
      </c>
      <c r="B352" s="21" t="s">
        <v>508</v>
      </c>
      <c r="C352" s="9" t="s">
        <v>509</v>
      </c>
      <c r="D352" s="9" t="s">
        <v>43</v>
      </c>
      <c r="E352" s="24">
        <v>85</v>
      </c>
      <c r="F352" s="25">
        <v>0.7</v>
      </c>
      <c r="G352" s="25">
        <v>0.4</v>
      </c>
      <c r="H352" s="25">
        <v>0.25</v>
      </c>
      <c r="I352" s="25">
        <f t="shared" si="50"/>
        <v>6.9999999999999993E-2</v>
      </c>
      <c r="J352" s="26">
        <f t="shared" si="51"/>
        <v>4.1999999999999996E-2</v>
      </c>
      <c r="K352" s="26">
        <f t="shared" si="52"/>
        <v>4.8999999999999995E-2</v>
      </c>
      <c r="L352" s="27"/>
      <c r="M352" s="25">
        <v>0.1</v>
      </c>
      <c r="N352" s="28">
        <v>1790</v>
      </c>
      <c r="O352" s="27">
        <f t="shared" si="47"/>
        <v>125.29999999999998</v>
      </c>
      <c r="P352" s="27">
        <f t="shared" si="48"/>
        <v>75.179999999999993</v>
      </c>
      <c r="Q352" s="27">
        <f t="shared" si="49"/>
        <v>87.71</v>
      </c>
      <c r="R352" s="27"/>
      <c r="S352" s="27">
        <v>179</v>
      </c>
      <c r="T352" s="27"/>
      <c r="U352" s="27" t="s">
        <v>285</v>
      </c>
      <c r="V352" s="28">
        <v>110</v>
      </c>
      <c r="W352" s="29"/>
      <c r="X352" s="27"/>
      <c r="Y352" s="27"/>
      <c r="Z352" s="27"/>
      <c r="AA352" s="27"/>
      <c r="AB352" s="27"/>
      <c r="AC352" s="27"/>
      <c r="AD352" s="28" t="s">
        <v>510</v>
      </c>
      <c r="AE352" s="27"/>
      <c r="AF352" s="27"/>
      <c r="AG352" s="27"/>
      <c r="AH352" s="27"/>
      <c r="AM352" s="9"/>
      <c r="AN352"/>
    </row>
    <row r="353" spans="1:40" x14ac:dyDescent="0.3">
      <c r="A353" t="s">
        <v>507</v>
      </c>
      <c r="B353" s="21" t="s">
        <v>508</v>
      </c>
      <c r="C353" s="9" t="s">
        <v>509</v>
      </c>
      <c r="D353" s="9" t="s">
        <v>43</v>
      </c>
      <c r="E353" s="24">
        <v>87</v>
      </c>
      <c r="F353" s="25">
        <v>1.1000000000000001</v>
      </c>
      <c r="G353" s="25">
        <v>1.1000000000000001</v>
      </c>
      <c r="H353" s="25">
        <v>0.65</v>
      </c>
      <c r="I353" s="25">
        <f t="shared" si="50"/>
        <v>0.7865000000000002</v>
      </c>
      <c r="J353" s="26">
        <f t="shared" si="51"/>
        <v>0.4719000000000001</v>
      </c>
      <c r="K353" s="26">
        <f t="shared" si="52"/>
        <v>0.55055000000000009</v>
      </c>
      <c r="L353" s="27"/>
      <c r="M353" s="25">
        <v>0.7</v>
      </c>
      <c r="N353" s="28">
        <v>1790</v>
      </c>
      <c r="O353" s="27">
        <f t="shared" si="47"/>
        <v>1407.8350000000003</v>
      </c>
      <c r="P353" s="27">
        <f t="shared" si="48"/>
        <v>844.70100000000014</v>
      </c>
      <c r="Q353" s="27">
        <f t="shared" si="49"/>
        <v>985.48450000000014</v>
      </c>
      <c r="R353" s="27"/>
      <c r="S353" s="27">
        <v>1253</v>
      </c>
      <c r="T353" s="27"/>
      <c r="U353" s="27" t="s">
        <v>285</v>
      </c>
      <c r="V353" s="28">
        <v>110</v>
      </c>
      <c r="W353" s="29"/>
      <c r="X353" s="27"/>
      <c r="Y353" s="27"/>
      <c r="Z353" s="27"/>
      <c r="AA353" s="27"/>
      <c r="AB353" s="27"/>
      <c r="AC353" s="27"/>
      <c r="AD353" s="28" t="s">
        <v>510</v>
      </c>
      <c r="AE353" s="27"/>
      <c r="AF353" s="27"/>
      <c r="AG353" s="27"/>
      <c r="AH353" s="27"/>
      <c r="AM353" s="9"/>
      <c r="AN353"/>
    </row>
    <row r="354" spans="1:40" x14ac:dyDescent="0.3">
      <c r="A354" t="s">
        <v>507</v>
      </c>
      <c r="B354" s="21" t="s">
        <v>508</v>
      </c>
      <c r="C354" s="9" t="s">
        <v>509</v>
      </c>
      <c r="D354" s="9" t="s">
        <v>43</v>
      </c>
      <c r="E354" s="24">
        <v>88</v>
      </c>
      <c r="F354" s="25">
        <v>0.4</v>
      </c>
      <c r="G354" s="25">
        <v>0.3</v>
      </c>
      <c r="H354" s="25">
        <v>0.2</v>
      </c>
      <c r="I354" s="25">
        <f t="shared" si="50"/>
        <v>2.4E-2</v>
      </c>
      <c r="J354" s="26">
        <f t="shared" si="51"/>
        <v>1.44E-2</v>
      </c>
      <c r="K354" s="26">
        <f t="shared" si="52"/>
        <v>1.6799999999999999E-2</v>
      </c>
      <c r="L354" s="27"/>
      <c r="M354" s="25">
        <v>0.02</v>
      </c>
      <c r="N354" s="28">
        <v>1790</v>
      </c>
      <c r="O354" s="27">
        <f t="shared" si="47"/>
        <v>42.96</v>
      </c>
      <c r="P354" s="27">
        <f t="shared" si="48"/>
        <v>25.776</v>
      </c>
      <c r="Q354" s="27">
        <f t="shared" si="49"/>
        <v>30.071999999999999</v>
      </c>
      <c r="R354" s="27"/>
      <c r="S354" s="27">
        <v>35.800000000000004</v>
      </c>
      <c r="T354" s="27"/>
      <c r="U354" s="27" t="s">
        <v>285</v>
      </c>
      <c r="V354" s="28">
        <v>193</v>
      </c>
      <c r="W354" s="29"/>
      <c r="X354" s="27"/>
      <c r="Y354" s="27"/>
      <c r="Z354" s="27"/>
      <c r="AA354" s="27"/>
      <c r="AB354" s="27"/>
      <c r="AC354" s="27"/>
      <c r="AD354" s="28" t="s">
        <v>510</v>
      </c>
      <c r="AE354" s="27"/>
      <c r="AF354" s="27"/>
      <c r="AG354" s="27"/>
      <c r="AH354" s="27"/>
      <c r="AM354" s="9"/>
      <c r="AN354"/>
    </row>
    <row r="355" spans="1:40" x14ac:dyDescent="0.3">
      <c r="A355" t="s">
        <v>507</v>
      </c>
      <c r="B355" s="21" t="s">
        <v>508</v>
      </c>
      <c r="C355" s="9" t="s">
        <v>509</v>
      </c>
      <c r="D355" s="9" t="s">
        <v>43</v>
      </c>
      <c r="E355" s="24">
        <v>89</v>
      </c>
      <c r="F355" s="25">
        <v>0.7</v>
      </c>
      <c r="G355" s="25">
        <v>0.6</v>
      </c>
      <c r="H355" s="25">
        <v>0.5</v>
      </c>
      <c r="I355" s="25">
        <f t="shared" si="50"/>
        <v>0.21</v>
      </c>
      <c r="J355" s="26">
        <f t="shared" si="51"/>
        <v>0.126</v>
      </c>
      <c r="K355" s="26">
        <f t="shared" si="52"/>
        <v>0.14699999999999999</v>
      </c>
      <c r="L355" s="27"/>
      <c r="M355" s="25">
        <v>0.1</v>
      </c>
      <c r="N355" s="28">
        <v>1790</v>
      </c>
      <c r="O355" s="27">
        <f t="shared" si="47"/>
        <v>375.9</v>
      </c>
      <c r="P355" s="27">
        <f t="shared" si="48"/>
        <v>225.54</v>
      </c>
      <c r="Q355" s="27">
        <f t="shared" si="49"/>
        <v>263.13</v>
      </c>
      <c r="R355" s="27"/>
      <c r="S355" s="27">
        <v>179</v>
      </c>
      <c r="T355" s="27"/>
      <c r="U355" s="27" t="s">
        <v>285</v>
      </c>
      <c r="V355" s="28">
        <v>162</v>
      </c>
      <c r="W355" s="29"/>
      <c r="X355" s="27"/>
      <c r="Y355" s="27"/>
      <c r="Z355" s="27"/>
      <c r="AA355" s="27"/>
      <c r="AB355" s="27"/>
      <c r="AC355" s="27"/>
      <c r="AD355" s="28" t="s">
        <v>510</v>
      </c>
      <c r="AE355" s="27"/>
      <c r="AF355" s="27"/>
      <c r="AG355" s="27"/>
      <c r="AH355" s="27"/>
      <c r="AM355" s="9"/>
      <c r="AN355"/>
    </row>
    <row r="356" spans="1:40" x14ac:dyDescent="0.3">
      <c r="A356" t="s">
        <v>507</v>
      </c>
      <c r="B356" s="21" t="s">
        <v>508</v>
      </c>
      <c r="C356" s="9" t="s">
        <v>509</v>
      </c>
      <c r="D356" s="9" t="s">
        <v>43</v>
      </c>
      <c r="E356" s="24">
        <v>90</v>
      </c>
      <c r="F356" s="25">
        <v>1.3</v>
      </c>
      <c r="G356" s="25">
        <v>0.85</v>
      </c>
      <c r="H356" s="25">
        <v>0.6</v>
      </c>
      <c r="I356" s="25">
        <f t="shared" si="50"/>
        <v>0.66299999999999992</v>
      </c>
      <c r="J356" s="26">
        <f t="shared" si="51"/>
        <v>0.39779999999999993</v>
      </c>
      <c r="K356" s="26">
        <f t="shared" si="52"/>
        <v>0.4640999999999999</v>
      </c>
      <c r="L356" s="27"/>
      <c r="M356" s="25">
        <v>0.4</v>
      </c>
      <c r="N356" s="28">
        <v>1790</v>
      </c>
      <c r="O356" s="27">
        <f t="shared" si="47"/>
        <v>1186.7699999999998</v>
      </c>
      <c r="P356" s="27">
        <f t="shared" si="48"/>
        <v>712.0619999999999</v>
      </c>
      <c r="Q356" s="27">
        <f t="shared" si="49"/>
        <v>830.73899999999981</v>
      </c>
      <c r="R356" s="27"/>
      <c r="S356" s="27">
        <v>716</v>
      </c>
      <c r="T356" s="27"/>
      <c r="U356" s="27" t="s">
        <v>285</v>
      </c>
      <c r="V356" s="28">
        <v>145</v>
      </c>
      <c r="W356" s="29"/>
      <c r="X356" s="27"/>
      <c r="Y356" s="27"/>
      <c r="Z356" s="27"/>
      <c r="AA356" s="27"/>
      <c r="AB356" s="27"/>
      <c r="AC356" s="27"/>
      <c r="AD356" s="28" t="s">
        <v>510</v>
      </c>
      <c r="AE356" s="27"/>
      <c r="AF356" s="27"/>
      <c r="AG356" s="27"/>
      <c r="AH356" s="27"/>
      <c r="AM356" s="9"/>
      <c r="AN356"/>
    </row>
    <row r="357" spans="1:40" x14ac:dyDescent="0.3">
      <c r="A357" t="s">
        <v>507</v>
      </c>
      <c r="B357" s="21" t="s">
        <v>508</v>
      </c>
      <c r="C357" s="9" t="s">
        <v>509</v>
      </c>
      <c r="D357" s="9" t="s">
        <v>43</v>
      </c>
      <c r="E357" s="24">
        <v>91</v>
      </c>
      <c r="F357" s="25">
        <v>0.8</v>
      </c>
      <c r="G357" s="25">
        <v>0.6</v>
      </c>
      <c r="H357" s="25">
        <v>0.3</v>
      </c>
      <c r="I357" s="25">
        <f t="shared" si="50"/>
        <v>0.14399999999999999</v>
      </c>
      <c r="J357" s="26">
        <f t="shared" si="51"/>
        <v>8.6399999999999991E-2</v>
      </c>
      <c r="K357" s="26">
        <f t="shared" si="52"/>
        <v>0.10079999999999999</v>
      </c>
      <c r="L357" s="27"/>
      <c r="M357" s="25">
        <v>0.15</v>
      </c>
      <c r="N357" s="28">
        <v>1790</v>
      </c>
      <c r="O357" s="27">
        <f t="shared" si="47"/>
        <v>257.76</v>
      </c>
      <c r="P357" s="27">
        <f t="shared" si="48"/>
        <v>154.65599999999998</v>
      </c>
      <c r="Q357" s="27">
        <f t="shared" si="49"/>
        <v>180.43199999999999</v>
      </c>
      <c r="R357" s="27"/>
      <c r="S357" s="27">
        <v>268.5</v>
      </c>
      <c r="T357" s="27"/>
      <c r="U357" s="27" t="s">
        <v>285</v>
      </c>
      <c r="V357" s="28">
        <v>87</v>
      </c>
      <c r="W357" s="29"/>
      <c r="X357" s="27"/>
      <c r="Y357" s="27"/>
      <c r="Z357" s="27"/>
      <c r="AA357" s="27"/>
      <c r="AB357" s="27"/>
      <c r="AC357" s="27"/>
      <c r="AD357" s="28" t="s">
        <v>510</v>
      </c>
      <c r="AE357" s="27"/>
      <c r="AF357" s="27"/>
      <c r="AG357" s="27"/>
      <c r="AH357" s="27"/>
      <c r="AM357" s="9"/>
      <c r="AN357"/>
    </row>
    <row r="358" spans="1:40" x14ac:dyDescent="0.3">
      <c r="A358" t="s">
        <v>507</v>
      </c>
      <c r="B358" s="21" t="s">
        <v>508</v>
      </c>
      <c r="C358" s="9" t="s">
        <v>509</v>
      </c>
      <c r="D358" s="9" t="s">
        <v>43</v>
      </c>
      <c r="E358" s="24">
        <v>92</v>
      </c>
      <c r="F358" s="25">
        <v>1.7</v>
      </c>
      <c r="G358" s="25">
        <v>0.9</v>
      </c>
      <c r="H358" s="25">
        <v>0.85</v>
      </c>
      <c r="I358" s="25">
        <f t="shared" si="50"/>
        <v>1.3005</v>
      </c>
      <c r="J358" s="26">
        <f t="shared" si="51"/>
        <v>0.78029999999999999</v>
      </c>
      <c r="K358" s="26">
        <f t="shared" si="52"/>
        <v>0.91034999999999988</v>
      </c>
      <c r="L358" s="27"/>
      <c r="M358" s="25">
        <v>0.9</v>
      </c>
      <c r="N358" s="28">
        <v>1790</v>
      </c>
      <c r="O358" s="27">
        <f t="shared" si="47"/>
        <v>2327.895</v>
      </c>
      <c r="P358" s="27">
        <f t="shared" si="48"/>
        <v>1396.7370000000001</v>
      </c>
      <c r="Q358" s="27">
        <f t="shared" si="49"/>
        <v>1629.5264999999997</v>
      </c>
      <c r="R358" s="27"/>
      <c r="S358" s="27">
        <v>1611</v>
      </c>
      <c r="T358" s="27"/>
      <c r="U358" s="27" t="s">
        <v>285</v>
      </c>
      <c r="V358" s="28">
        <v>81</v>
      </c>
      <c r="W358" s="29"/>
      <c r="X358" s="27"/>
      <c r="Y358" s="27"/>
      <c r="Z358" s="27"/>
      <c r="AA358" s="27"/>
      <c r="AB358" s="27"/>
      <c r="AC358" s="27"/>
      <c r="AD358" s="28" t="s">
        <v>510</v>
      </c>
      <c r="AE358" s="27"/>
      <c r="AF358" s="27"/>
      <c r="AG358" s="27"/>
      <c r="AH358" s="27"/>
      <c r="AM358" s="9"/>
      <c r="AN358"/>
    </row>
    <row r="359" spans="1:40" x14ac:dyDescent="0.3">
      <c r="A359" t="s">
        <v>507</v>
      </c>
      <c r="B359" s="21" t="s">
        <v>508</v>
      </c>
      <c r="C359" s="9" t="s">
        <v>509</v>
      </c>
      <c r="D359" s="9" t="s">
        <v>43</v>
      </c>
      <c r="E359" s="24">
        <v>93</v>
      </c>
      <c r="F359" s="25">
        <v>1</v>
      </c>
      <c r="G359" s="25">
        <v>0.5</v>
      </c>
      <c r="H359" s="25">
        <v>0.4</v>
      </c>
      <c r="I359" s="25">
        <f t="shared" si="50"/>
        <v>0.2</v>
      </c>
      <c r="J359" s="26">
        <f t="shared" si="51"/>
        <v>0.12</v>
      </c>
      <c r="K359" s="26">
        <f t="shared" si="52"/>
        <v>0.13999999999999999</v>
      </c>
      <c r="L359" s="27"/>
      <c r="M359" s="25">
        <v>0.2</v>
      </c>
      <c r="N359" s="28">
        <v>1790</v>
      </c>
      <c r="O359" s="27">
        <f t="shared" si="47"/>
        <v>358</v>
      </c>
      <c r="P359" s="27">
        <f t="shared" si="48"/>
        <v>214.79999999999998</v>
      </c>
      <c r="Q359" s="27">
        <f t="shared" si="49"/>
        <v>250.59999999999997</v>
      </c>
      <c r="R359" s="27"/>
      <c r="S359" s="27">
        <v>358</v>
      </c>
      <c r="T359" s="27"/>
      <c r="U359" s="27" t="s">
        <v>285</v>
      </c>
      <c r="V359" s="28">
        <v>81</v>
      </c>
      <c r="W359" s="29"/>
      <c r="X359" s="27"/>
      <c r="Y359" s="27"/>
      <c r="Z359" s="27"/>
      <c r="AA359" s="27"/>
      <c r="AB359" s="27"/>
      <c r="AC359" s="27"/>
      <c r="AD359" s="28" t="s">
        <v>510</v>
      </c>
      <c r="AE359" s="27"/>
      <c r="AF359" s="27"/>
      <c r="AG359" s="27"/>
      <c r="AH359" s="27"/>
      <c r="AM359" s="9"/>
      <c r="AN359"/>
    </row>
    <row r="360" spans="1:40" x14ac:dyDescent="0.3">
      <c r="A360" t="s">
        <v>507</v>
      </c>
      <c r="B360" s="21" t="s">
        <v>508</v>
      </c>
      <c r="C360" s="9" t="s">
        <v>509</v>
      </c>
      <c r="D360" s="9" t="s">
        <v>43</v>
      </c>
      <c r="E360" s="24">
        <v>94</v>
      </c>
      <c r="F360" s="25">
        <v>0.95</v>
      </c>
      <c r="G360" s="25">
        <v>0.7</v>
      </c>
      <c r="H360" s="25">
        <v>0.6</v>
      </c>
      <c r="I360" s="25">
        <f t="shared" si="50"/>
        <v>0.39899999999999997</v>
      </c>
      <c r="J360" s="26">
        <f t="shared" si="51"/>
        <v>0.23939999999999997</v>
      </c>
      <c r="K360" s="26">
        <f t="shared" si="52"/>
        <v>0.27929999999999994</v>
      </c>
      <c r="L360" s="27"/>
      <c r="M360" s="25">
        <v>0.2</v>
      </c>
      <c r="N360" s="28">
        <v>1790</v>
      </c>
      <c r="O360" s="27">
        <f t="shared" si="47"/>
        <v>714.20999999999992</v>
      </c>
      <c r="P360" s="27">
        <f t="shared" si="48"/>
        <v>428.52599999999995</v>
      </c>
      <c r="Q360" s="27">
        <f t="shared" si="49"/>
        <v>499.94699999999989</v>
      </c>
      <c r="R360" s="27"/>
      <c r="S360" s="27">
        <v>358</v>
      </c>
      <c r="T360" s="27"/>
      <c r="U360" s="27" t="s">
        <v>285</v>
      </c>
      <c r="V360" s="28">
        <v>81</v>
      </c>
      <c r="W360" s="29"/>
      <c r="X360" s="27"/>
      <c r="Y360" s="27"/>
      <c r="Z360" s="27"/>
      <c r="AA360" s="27"/>
      <c r="AB360" s="27"/>
      <c r="AC360" s="27"/>
      <c r="AD360" s="28" t="s">
        <v>510</v>
      </c>
      <c r="AE360" s="27"/>
      <c r="AF360" s="27"/>
      <c r="AG360" s="27"/>
      <c r="AH360" s="27"/>
      <c r="AM360" s="9"/>
      <c r="AN360"/>
    </row>
    <row r="361" spans="1:40" x14ac:dyDescent="0.3">
      <c r="A361" t="s">
        <v>507</v>
      </c>
      <c r="B361" s="21" t="s">
        <v>508</v>
      </c>
      <c r="C361" s="9" t="s">
        <v>509</v>
      </c>
      <c r="D361" s="9" t="s">
        <v>43</v>
      </c>
      <c r="E361" s="24">
        <v>95</v>
      </c>
      <c r="F361" s="25">
        <v>0.8</v>
      </c>
      <c r="G361" s="25">
        <v>0.65400000000000003</v>
      </c>
      <c r="H361" s="25">
        <v>0.6</v>
      </c>
      <c r="I361" s="25">
        <f t="shared" si="50"/>
        <v>0.31391999999999998</v>
      </c>
      <c r="J361" s="26">
        <f t="shared" si="51"/>
        <v>0.18835199999999999</v>
      </c>
      <c r="K361" s="26">
        <f t="shared" si="52"/>
        <v>0.21974399999999997</v>
      </c>
      <c r="L361" s="27"/>
      <c r="M361" s="25">
        <v>0.1</v>
      </c>
      <c r="N361" s="28">
        <v>1790</v>
      </c>
      <c r="O361" s="27">
        <f t="shared" si="47"/>
        <v>561.91679999999997</v>
      </c>
      <c r="P361" s="27">
        <f t="shared" si="48"/>
        <v>337.15008</v>
      </c>
      <c r="Q361" s="27">
        <f t="shared" si="49"/>
        <v>393.34175999999997</v>
      </c>
      <c r="R361" s="27"/>
      <c r="S361" s="27">
        <v>179</v>
      </c>
      <c r="T361" s="27"/>
      <c r="U361" s="27" t="s">
        <v>285</v>
      </c>
      <c r="V361" s="28">
        <v>75</v>
      </c>
      <c r="W361" s="29"/>
      <c r="X361" s="27"/>
      <c r="Y361" s="27"/>
      <c r="Z361" s="27"/>
      <c r="AA361" s="27"/>
      <c r="AB361" s="27"/>
      <c r="AC361" s="27"/>
      <c r="AD361" s="28" t="s">
        <v>510</v>
      </c>
      <c r="AE361" s="27"/>
      <c r="AF361" s="27"/>
      <c r="AG361" s="27"/>
      <c r="AH361" s="27"/>
      <c r="AM361" s="9"/>
      <c r="AN361"/>
    </row>
    <row r="362" spans="1:40" x14ac:dyDescent="0.3">
      <c r="A362" t="s">
        <v>507</v>
      </c>
      <c r="B362" s="21" t="s">
        <v>508</v>
      </c>
      <c r="C362" s="9" t="s">
        <v>509</v>
      </c>
      <c r="D362" s="9" t="s">
        <v>43</v>
      </c>
      <c r="E362" s="30">
        <v>8</v>
      </c>
      <c r="F362" s="31">
        <v>0.9</v>
      </c>
      <c r="G362" s="31">
        <v>0.85</v>
      </c>
      <c r="H362" s="31">
        <v>0.2</v>
      </c>
      <c r="I362" s="25">
        <f t="shared" si="50"/>
        <v>0.15300000000000002</v>
      </c>
      <c r="J362" s="26">
        <f t="shared" si="51"/>
        <v>9.1800000000000007E-2</v>
      </c>
      <c r="K362" s="26">
        <f t="shared" si="52"/>
        <v>0.10710000000000001</v>
      </c>
      <c r="L362" s="27"/>
      <c r="M362" s="31">
        <v>0.2</v>
      </c>
      <c r="N362" s="32">
        <v>1120</v>
      </c>
      <c r="O362" s="27">
        <f t="shared" si="47"/>
        <v>171.36</v>
      </c>
      <c r="P362" s="27">
        <f t="shared" si="48"/>
        <v>102.816</v>
      </c>
      <c r="Q362" s="27">
        <f t="shared" si="49"/>
        <v>119.95200000000001</v>
      </c>
      <c r="R362" s="27"/>
      <c r="S362" s="27">
        <v>217.60000000000002</v>
      </c>
      <c r="T362" s="27"/>
      <c r="U362" s="27" t="s">
        <v>76</v>
      </c>
      <c r="V362" s="32">
        <v>995</v>
      </c>
      <c r="W362" s="33"/>
      <c r="X362" s="27"/>
      <c r="Y362" s="27"/>
      <c r="Z362" s="27"/>
      <c r="AA362" s="27"/>
      <c r="AB362" s="27"/>
      <c r="AC362" s="27"/>
      <c r="AD362" s="32" t="s">
        <v>511</v>
      </c>
      <c r="AE362" s="27"/>
      <c r="AF362" s="27"/>
      <c r="AG362" s="27"/>
      <c r="AH362" s="27"/>
      <c r="AM362" s="9"/>
      <c r="AN362"/>
    </row>
    <row r="363" spans="1:40" x14ac:dyDescent="0.3">
      <c r="A363" t="s">
        <v>507</v>
      </c>
      <c r="B363" s="21" t="s">
        <v>508</v>
      </c>
      <c r="C363" s="9" t="s">
        <v>509</v>
      </c>
      <c r="D363" s="9" t="s">
        <v>43</v>
      </c>
      <c r="E363" s="30">
        <v>26</v>
      </c>
      <c r="F363" s="31">
        <v>3.1</v>
      </c>
      <c r="G363" s="31">
        <v>2.5</v>
      </c>
      <c r="H363" s="31">
        <v>1.8</v>
      </c>
      <c r="I363" s="25">
        <f t="shared" si="50"/>
        <v>13.950000000000001</v>
      </c>
      <c r="J363" s="26">
        <f t="shared" si="51"/>
        <v>8.370000000000001</v>
      </c>
      <c r="K363" s="26">
        <f t="shared" si="52"/>
        <v>9.7650000000000006</v>
      </c>
      <c r="L363" s="27"/>
      <c r="M363" s="31">
        <v>10.5</v>
      </c>
      <c r="N363" s="32">
        <v>1120</v>
      </c>
      <c r="O363" s="27">
        <f t="shared" si="47"/>
        <v>15624.000000000002</v>
      </c>
      <c r="P363" s="27">
        <f t="shared" si="48"/>
        <v>9374.4000000000015</v>
      </c>
      <c r="Q363" s="27">
        <f t="shared" si="49"/>
        <v>10936.800000000001</v>
      </c>
      <c r="R363" s="27"/>
      <c r="S363" s="27">
        <v>11424</v>
      </c>
      <c r="T363" s="27"/>
      <c r="U363" s="27" t="s">
        <v>76</v>
      </c>
      <c r="V363" s="32">
        <v>418</v>
      </c>
      <c r="W363" s="33"/>
      <c r="X363" s="27"/>
      <c r="Y363" s="27"/>
      <c r="Z363" s="27"/>
      <c r="AA363" s="27"/>
      <c r="AB363" s="27"/>
      <c r="AC363" s="27"/>
      <c r="AD363" s="32" t="s">
        <v>511</v>
      </c>
      <c r="AE363" s="27"/>
      <c r="AF363" s="27"/>
      <c r="AG363" s="27"/>
      <c r="AH363" s="27"/>
      <c r="AM363" s="9"/>
      <c r="AN363"/>
    </row>
    <row r="364" spans="1:40" x14ac:dyDescent="0.3">
      <c r="A364" t="s">
        <v>507</v>
      </c>
      <c r="B364" s="21" t="s">
        <v>508</v>
      </c>
      <c r="C364" s="9" t="s">
        <v>509</v>
      </c>
      <c r="D364" s="9" t="s">
        <v>43</v>
      </c>
      <c r="E364" s="30">
        <v>11</v>
      </c>
      <c r="F364" s="31">
        <v>2.0499999999999998</v>
      </c>
      <c r="G364" s="31">
        <v>1.8</v>
      </c>
      <c r="H364" s="31">
        <v>1.1000000000000001</v>
      </c>
      <c r="I364" s="25">
        <f t="shared" si="50"/>
        <v>4.0590000000000002</v>
      </c>
      <c r="J364" s="26">
        <f t="shared" si="51"/>
        <v>2.4354</v>
      </c>
      <c r="K364" s="26">
        <f t="shared" si="52"/>
        <v>2.8412999999999999</v>
      </c>
      <c r="L364" s="27"/>
      <c r="M364" s="31">
        <v>3</v>
      </c>
      <c r="N364" s="32">
        <v>1120</v>
      </c>
      <c r="O364" s="27">
        <f t="shared" si="47"/>
        <v>4546.08</v>
      </c>
      <c r="P364" s="27">
        <f t="shared" si="48"/>
        <v>2727.6480000000001</v>
      </c>
      <c r="Q364" s="27">
        <f t="shared" si="49"/>
        <v>3182.2559999999999</v>
      </c>
      <c r="R364" s="27"/>
      <c r="S364" s="27">
        <v>3264</v>
      </c>
      <c r="T364" s="27"/>
      <c r="U364" s="27" t="s">
        <v>76</v>
      </c>
      <c r="V364" s="32">
        <v>397</v>
      </c>
      <c r="W364" s="33"/>
      <c r="X364" s="27"/>
      <c r="Y364" s="27"/>
      <c r="Z364" s="27"/>
      <c r="AA364" s="27"/>
      <c r="AB364" s="27"/>
      <c r="AC364" s="27"/>
      <c r="AD364" s="32" t="s">
        <v>511</v>
      </c>
      <c r="AE364" s="27"/>
      <c r="AF364" s="27"/>
      <c r="AG364" s="27"/>
      <c r="AH364" s="27"/>
      <c r="AM364" s="9"/>
      <c r="AN364"/>
    </row>
    <row r="365" spans="1:40" x14ac:dyDescent="0.3">
      <c r="A365" t="s">
        <v>507</v>
      </c>
      <c r="B365" s="21" t="s">
        <v>508</v>
      </c>
      <c r="C365" s="9" t="s">
        <v>509</v>
      </c>
      <c r="D365" s="9" t="s">
        <v>43</v>
      </c>
      <c r="E365" s="30">
        <v>12</v>
      </c>
      <c r="F365" s="31">
        <v>1.7</v>
      </c>
      <c r="G365" s="31">
        <v>1.3</v>
      </c>
      <c r="H365" s="31">
        <v>0.6</v>
      </c>
      <c r="I365" s="25">
        <f t="shared" si="50"/>
        <v>1.3259999999999998</v>
      </c>
      <c r="J365" s="26">
        <f t="shared" si="51"/>
        <v>0.79559999999999986</v>
      </c>
      <c r="K365" s="26">
        <f t="shared" si="52"/>
        <v>0.9281999999999998</v>
      </c>
      <c r="L365" s="27"/>
      <c r="M365" s="31">
        <v>1.3</v>
      </c>
      <c r="N365" s="32">
        <v>1120</v>
      </c>
      <c r="O365" s="27">
        <f t="shared" si="47"/>
        <v>1485.12</v>
      </c>
      <c r="P365" s="27">
        <f t="shared" si="48"/>
        <v>891.07199999999989</v>
      </c>
      <c r="Q365" s="27">
        <f t="shared" si="49"/>
        <v>1039.5839999999998</v>
      </c>
      <c r="R365" s="27"/>
      <c r="S365" s="27">
        <v>1414.4</v>
      </c>
      <c r="T365" s="27"/>
      <c r="U365" s="27" t="s">
        <v>76</v>
      </c>
      <c r="V365" s="32">
        <v>415</v>
      </c>
      <c r="W365" s="33"/>
      <c r="X365" s="27"/>
      <c r="Y365" s="27"/>
      <c r="Z365" s="27"/>
      <c r="AA365" s="27"/>
      <c r="AB365" s="27"/>
      <c r="AC365" s="27"/>
      <c r="AD365" s="32" t="s">
        <v>511</v>
      </c>
      <c r="AE365" s="27"/>
      <c r="AF365" s="27"/>
      <c r="AG365" s="27"/>
      <c r="AH365" s="27"/>
      <c r="AM365" s="9"/>
      <c r="AN365"/>
    </row>
    <row r="366" spans="1:40" x14ac:dyDescent="0.3">
      <c r="A366" t="s">
        <v>507</v>
      </c>
      <c r="B366" s="21" t="s">
        <v>508</v>
      </c>
      <c r="C366" s="9" t="s">
        <v>509</v>
      </c>
      <c r="D366" s="9" t="s">
        <v>43</v>
      </c>
      <c r="E366" s="30">
        <v>13</v>
      </c>
      <c r="F366" s="31">
        <v>1.4</v>
      </c>
      <c r="G366" s="31">
        <v>1</v>
      </c>
      <c r="H366" s="31">
        <v>0.6</v>
      </c>
      <c r="I366" s="25">
        <f t="shared" si="50"/>
        <v>0.84</v>
      </c>
      <c r="J366" s="26">
        <f t="shared" si="51"/>
        <v>0.504</v>
      </c>
      <c r="K366" s="26">
        <f t="shared" si="52"/>
        <v>0.58799999999999997</v>
      </c>
      <c r="L366" s="27"/>
      <c r="M366" s="31">
        <v>0.9</v>
      </c>
      <c r="N366" s="32">
        <v>1120</v>
      </c>
      <c r="O366" s="27">
        <f t="shared" si="47"/>
        <v>940.8</v>
      </c>
      <c r="P366" s="27">
        <f t="shared" si="48"/>
        <v>564.48</v>
      </c>
      <c r="Q366" s="27">
        <f t="shared" si="49"/>
        <v>658.56</v>
      </c>
      <c r="R366" s="27"/>
      <c r="S366" s="27">
        <v>979.2</v>
      </c>
      <c r="T366" s="27"/>
      <c r="U366" s="27" t="s">
        <v>76</v>
      </c>
      <c r="V366" s="32">
        <v>415</v>
      </c>
      <c r="W366" s="33"/>
      <c r="X366" s="27"/>
      <c r="Y366" s="27"/>
      <c r="Z366" s="27"/>
      <c r="AA366" s="27"/>
      <c r="AB366" s="27"/>
      <c r="AC366" s="27"/>
      <c r="AD366" s="32" t="s">
        <v>511</v>
      </c>
      <c r="AE366" s="27"/>
      <c r="AF366" s="27"/>
      <c r="AG366" s="27"/>
      <c r="AH366" s="27"/>
      <c r="AM366" s="9"/>
      <c r="AN366"/>
    </row>
    <row r="367" spans="1:40" ht="16.2" customHeight="1" x14ac:dyDescent="0.3">
      <c r="A367" t="s">
        <v>507</v>
      </c>
      <c r="B367" s="21" t="s">
        <v>508</v>
      </c>
      <c r="C367" s="9" t="s">
        <v>509</v>
      </c>
      <c r="D367" s="9" t="s">
        <v>43</v>
      </c>
      <c r="E367" s="30">
        <v>14</v>
      </c>
      <c r="F367" s="31">
        <v>2</v>
      </c>
      <c r="G367" s="31">
        <v>1.6</v>
      </c>
      <c r="H367" s="31">
        <v>1.5</v>
      </c>
      <c r="I367" s="25">
        <f t="shared" si="50"/>
        <v>4.8000000000000007</v>
      </c>
      <c r="J367" s="26">
        <f t="shared" si="51"/>
        <v>2.8800000000000003</v>
      </c>
      <c r="K367" s="26">
        <f t="shared" si="52"/>
        <v>3.3600000000000003</v>
      </c>
      <c r="L367" s="27"/>
      <c r="M367" s="31">
        <v>4</v>
      </c>
      <c r="N367" s="32">
        <v>1120</v>
      </c>
      <c r="O367" s="27">
        <f t="shared" si="47"/>
        <v>5376.0000000000009</v>
      </c>
      <c r="P367" s="27">
        <f t="shared" si="48"/>
        <v>3225.6000000000004</v>
      </c>
      <c r="Q367" s="27">
        <f t="shared" si="49"/>
        <v>3763.2000000000003</v>
      </c>
      <c r="R367" s="27"/>
      <c r="S367" s="27">
        <v>4352</v>
      </c>
      <c r="T367" s="27"/>
      <c r="U367" s="27" t="s">
        <v>76</v>
      </c>
      <c r="V367" s="32">
        <v>415</v>
      </c>
      <c r="W367" s="33"/>
      <c r="X367" s="27"/>
      <c r="Y367" s="27"/>
      <c r="Z367" s="27"/>
      <c r="AA367" s="27"/>
      <c r="AB367" s="27"/>
      <c r="AC367" s="27"/>
      <c r="AD367" s="32" t="s">
        <v>511</v>
      </c>
      <c r="AE367" s="27"/>
      <c r="AF367" s="27"/>
      <c r="AG367" s="27"/>
      <c r="AH367" s="27"/>
      <c r="AM367" s="9"/>
      <c r="AN367"/>
    </row>
    <row r="368" spans="1:40" x14ac:dyDescent="0.3">
      <c r="A368" t="s">
        <v>507</v>
      </c>
      <c r="B368" s="21" t="s">
        <v>508</v>
      </c>
      <c r="C368" s="9" t="s">
        <v>509</v>
      </c>
      <c r="D368" s="9" t="s">
        <v>43</v>
      </c>
      <c r="E368" s="30">
        <v>15</v>
      </c>
      <c r="F368" s="31"/>
      <c r="G368" s="31"/>
      <c r="H368" s="31"/>
      <c r="I368" s="25"/>
      <c r="J368" s="26"/>
      <c r="K368" s="26"/>
      <c r="L368" s="27"/>
      <c r="M368" s="31">
        <v>4.5</v>
      </c>
      <c r="N368" s="32">
        <v>1120</v>
      </c>
      <c r="O368" s="27"/>
      <c r="P368" s="27"/>
      <c r="Q368" s="27"/>
      <c r="R368" s="27"/>
      <c r="S368" s="27">
        <v>4896</v>
      </c>
      <c r="T368" s="27"/>
      <c r="U368" s="27" t="s">
        <v>76</v>
      </c>
      <c r="V368" s="32">
        <v>415</v>
      </c>
      <c r="W368" s="33"/>
      <c r="X368" s="27"/>
      <c r="Y368" s="27"/>
      <c r="Z368" s="27"/>
      <c r="AA368" s="27"/>
      <c r="AB368" s="27"/>
      <c r="AC368" s="27"/>
      <c r="AD368" s="32" t="s">
        <v>511</v>
      </c>
      <c r="AE368" s="27"/>
      <c r="AF368" s="27"/>
      <c r="AG368" s="27"/>
      <c r="AH368" s="27"/>
      <c r="AM368" s="9"/>
      <c r="AN368"/>
    </row>
    <row r="369" spans="1:40" x14ac:dyDescent="0.3">
      <c r="A369" t="s">
        <v>507</v>
      </c>
      <c r="B369" s="21" t="s">
        <v>508</v>
      </c>
      <c r="C369" s="9" t="s">
        <v>509</v>
      </c>
      <c r="D369" s="9" t="s">
        <v>43</v>
      </c>
      <c r="E369" s="30">
        <v>16</v>
      </c>
      <c r="F369" s="31">
        <v>2.5</v>
      </c>
      <c r="G369" s="31">
        <v>2</v>
      </c>
      <c r="H369" s="31">
        <v>1</v>
      </c>
      <c r="I369" s="25">
        <f t="shared" si="50"/>
        <v>5</v>
      </c>
      <c r="J369" s="26">
        <f t="shared" si="51"/>
        <v>3</v>
      </c>
      <c r="K369" s="26">
        <f t="shared" si="52"/>
        <v>3.5</v>
      </c>
      <c r="L369" s="27"/>
      <c r="M369" s="31">
        <v>4</v>
      </c>
      <c r="N369" s="32">
        <v>1120</v>
      </c>
      <c r="O369" s="27">
        <f t="shared" si="47"/>
        <v>5600</v>
      </c>
      <c r="P369" s="27">
        <f t="shared" si="48"/>
        <v>3360</v>
      </c>
      <c r="Q369" s="27">
        <f t="shared" si="49"/>
        <v>3920</v>
      </c>
      <c r="R369" s="27"/>
      <c r="S369" s="27">
        <v>4352</v>
      </c>
      <c r="T369" s="27"/>
      <c r="U369" s="27" t="s">
        <v>76</v>
      </c>
      <c r="V369" s="32">
        <v>327</v>
      </c>
      <c r="W369" s="33"/>
      <c r="X369" s="27"/>
      <c r="Y369" s="27"/>
      <c r="Z369" s="27"/>
      <c r="AA369" s="27"/>
      <c r="AB369" s="27"/>
      <c r="AC369" s="27"/>
      <c r="AD369" s="32" t="s">
        <v>511</v>
      </c>
      <c r="AE369" s="27"/>
      <c r="AF369" s="27"/>
      <c r="AG369" s="27"/>
      <c r="AH369" s="27"/>
      <c r="AM369" s="9"/>
      <c r="AN369"/>
    </row>
    <row r="370" spans="1:40" x14ac:dyDescent="0.3">
      <c r="A370" t="s">
        <v>507</v>
      </c>
      <c r="B370" s="21" t="s">
        <v>508</v>
      </c>
      <c r="C370" s="9" t="s">
        <v>509</v>
      </c>
      <c r="D370" s="9" t="s">
        <v>43</v>
      </c>
      <c r="E370" s="30">
        <v>22</v>
      </c>
      <c r="F370" s="31">
        <v>1</v>
      </c>
      <c r="G370" s="31">
        <v>0.8</v>
      </c>
      <c r="H370" s="31">
        <v>0.3</v>
      </c>
      <c r="I370" s="25">
        <f t="shared" si="50"/>
        <v>0.24</v>
      </c>
      <c r="J370" s="26">
        <f t="shared" si="51"/>
        <v>0.14399999999999999</v>
      </c>
      <c r="K370" s="26">
        <f t="shared" si="52"/>
        <v>0.16799999999999998</v>
      </c>
      <c r="L370" s="27"/>
      <c r="M370" s="31">
        <v>0.3</v>
      </c>
      <c r="N370" s="32">
        <v>1120</v>
      </c>
      <c r="O370" s="27">
        <f t="shared" si="47"/>
        <v>268.8</v>
      </c>
      <c r="P370" s="27">
        <f t="shared" si="48"/>
        <v>161.28</v>
      </c>
      <c r="Q370" s="27">
        <f t="shared" si="49"/>
        <v>188.15999999999997</v>
      </c>
      <c r="R370" s="27"/>
      <c r="S370" s="27">
        <v>326.39999999999998</v>
      </c>
      <c r="T370" s="27"/>
      <c r="U370" s="27" t="s">
        <v>76</v>
      </c>
      <c r="V370" s="32">
        <v>245</v>
      </c>
      <c r="W370" s="33"/>
      <c r="X370" s="27"/>
      <c r="Y370" s="27"/>
      <c r="Z370" s="27"/>
      <c r="AA370" s="27"/>
      <c r="AB370" s="27"/>
      <c r="AC370" s="27"/>
      <c r="AD370" s="32" t="s">
        <v>511</v>
      </c>
      <c r="AE370" s="27"/>
      <c r="AF370" s="27"/>
      <c r="AG370" s="27"/>
      <c r="AH370" s="27"/>
      <c r="AM370" s="9"/>
      <c r="AN370"/>
    </row>
    <row r="371" spans="1:40" x14ac:dyDescent="0.3">
      <c r="A371" t="s">
        <v>507</v>
      </c>
      <c r="B371" s="21" t="s">
        <v>508</v>
      </c>
      <c r="C371" s="9" t="s">
        <v>509</v>
      </c>
      <c r="D371" s="9" t="s">
        <v>43</v>
      </c>
      <c r="E371" s="30">
        <v>23</v>
      </c>
      <c r="F371" s="31">
        <v>0.7</v>
      </c>
      <c r="G371" s="31">
        <v>0.65</v>
      </c>
      <c r="H371" s="31">
        <v>0.3</v>
      </c>
      <c r="I371" s="25">
        <f t="shared" si="50"/>
        <v>0.13649999999999998</v>
      </c>
      <c r="J371" s="26">
        <f t="shared" si="51"/>
        <v>8.1899999999999987E-2</v>
      </c>
      <c r="K371" s="26">
        <f t="shared" si="52"/>
        <v>9.5549999999999982E-2</v>
      </c>
      <c r="L371" s="27"/>
      <c r="M371" s="31">
        <v>0.15</v>
      </c>
      <c r="N371" s="32">
        <v>1120</v>
      </c>
      <c r="O371" s="27">
        <f t="shared" si="47"/>
        <v>152.87999999999997</v>
      </c>
      <c r="P371" s="27">
        <f t="shared" si="48"/>
        <v>91.72799999999998</v>
      </c>
      <c r="Q371" s="27">
        <f t="shared" si="49"/>
        <v>107.01599999999998</v>
      </c>
      <c r="R371" s="27"/>
      <c r="S371" s="27">
        <v>163.19999999999999</v>
      </c>
      <c r="T371" s="27"/>
      <c r="U371" s="27" t="s">
        <v>76</v>
      </c>
      <c r="V371" s="32">
        <v>146</v>
      </c>
      <c r="W371" s="33"/>
      <c r="X371" s="27"/>
      <c r="Y371" s="27"/>
      <c r="Z371" s="27"/>
      <c r="AA371" s="27"/>
      <c r="AB371" s="27"/>
      <c r="AC371" s="27"/>
      <c r="AD371" s="32" t="s">
        <v>511</v>
      </c>
      <c r="AE371" s="27"/>
      <c r="AF371" s="27"/>
      <c r="AG371" s="27"/>
      <c r="AH371" s="27"/>
      <c r="AM371" s="9"/>
      <c r="AN371"/>
    </row>
    <row r="372" spans="1:40" x14ac:dyDescent="0.3">
      <c r="A372" t="s">
        <v>507</v>
      </c>
      <c r="B372" s="21" t="s">
        <v>508</v>
      </c>
      <c r="C372" s="9" t="s">
        <v>509</v>
      </c>
      <c r="D372" s="9" t="s">
        <v>43</v>
      </c>
      <c r="E372" s="30">
        <v>24</v>
      </c>
      <c r="F372" s="31">
        <v>3</v>
      </c>
      <c r="G372" s="31">
        <v>2.4</v>
      </c>
      <c r="H372" s="31">
        <v>1.8</v>
      </c>
      <c r="I372" s="25">
        <f t="shared" si="50"/>
        <v>12.959999999999999</v>
      </c>
      <c r="J372" s="26">
        <f t="shared" si="51"/>
        <v>7.7759999999999989</v>
      </c>
      <c r="K372" s="26">
        <f t="shared" si="52"/>
        <v>9.0719999999999992</v>
      </c>
      <c r="L372" s="27"/>
      <c r="M372" s="31">
        <v>7</v>
      </c>
      <c r="N372" s="32">
        <v>1120</v>
      </c>
      <c r="O372" s="27">
        <f t="shared" si="47"/>
        <v>14515.199999999999</v>
      </c>
      <c r="P372" s="27">
        <f t="shared" si="48"/>
        <v>8709.119999999999</v>
      </c>
      <c r="Q372" s="27">
        <f t="shared" si="49"/>
        <v>10160.64</v>
      </c>
      <c r="R372" s="27"/>
      <c r="S372" s="27">
        <v>7616</v>
      </c>
      <c r="T372" s="27"/>
      <c r="U372" s="27" t="s">
        <v>76</v>
      </c>
      <c r="V372" s="32">
        <v>270</v>
      </c>
      <c r="W372" s="33"/>
      <c r="X372" s="27"/>
      <c r="Y372" s="27"/>
      <c r="Z372" s="27"/>
      <c r="AA372" s="27"/>
      <c r="AB372" s="27"/>
      <c r="AC372" s="27"/>
      <c r="AD372" s="32" t="s">
        <v>511</v>
      </c>
      <c r="AE372" s="27"/>
      <c r="AF372" s="27"/>
      <c r="AG372" s="27"/>
      <c r="AH372" s="27"/>
      <c r="AM372" s="9"/>
      <c r="AN372"/>
    </row>
    <row r="373" spans="1:40" x14ac:dyDescent="0.3">
      <c r="A373" t="s">
        <v>507</v>
      </c>
      <c r="B373" s="21" t="s">
        <v>508</v>
      </c>
      <c r="C373" s="9" t="s">
        <v>509</v>
      </c>
      <c r="D373" s="9" t="s">
        <v>43</v>
      </c>
      <c r="E373" s="30">
        <v>27</v>
      </c>
      <c r="F373" s="31">
        <v>2.9</v>
      </c>
      <c r="G373" s="31">
        <v>1.8</v>
      </c>
      <c r="H373" s="31">
        <v>1.5</v>
      </c>
      <c r="I373" s="25">
        <f t="shared" si="50"/>
        <v>7.83</v>
      </c>
      <c r="J373" s="26">
        <f t="shared" si="51"/>
        <v>4.6979999999999995</v>
      </c>
      <c r="K373" s="26">
        <f t="shared" si="52"/>
        <v>5.4809999999999999</v>
      </c>
      <c r="L373" s="27"/>
      <c r="M373" s="31">
        <v>6</v>
      </c>
      <c r="N373" s="32">
        <v>1120</v>
      </c>
      <c r="O373" s="27">
        <f t="shared" si="47"/>
        <v>8769.6</v>
      </c>
      <c r="P373" s="27">
        <f t="shared" si="48"/>
        <v>5261.7599999999993</v>
      </c>
      <c r="Q373" s="27">
        <f t="shared" si="49"/>
        <v>6138.72</v>
      </c>
      <c r="R373" s="27"/>
      <c r="S373" s="27">
        <v>6528</v>
      </c>
      <c r="T373" s="27"/>
      <c r="U373" s="27" t="s">
        <v>76</v>
      </c>
      <c r="V373" s="32">
        <v>393</v>
      </c>
      <c r="W373" s="33"/>
      <c r="X373" s="27"/>
      <c r="Y373" s="27"/>
      <c r="Z373" s="27"/>
      <c r="AA373" s="27"/>
      <c r="AB373" s="27"/>
      <c r="AC373" s="27"/>
      <c r="AD373" s="32" t="s">
        <v>511</v>
      </c>
      <c r="AE373" s="27"/>
      <c r="AF373" s="27"/>
      <c r="AG373" s="27"/>
      <c r="AH373" s="27"/>
      <c r="AM373" s="9"/>
      <c r="AN373"/>
    </row>
    <row r="374" spans="1:40" x14ac:dyDescent="0.3">
      <c r="A374" t="s">
        <v>507</v>
      </c>
      <c r="B374" s="21" t="s">
        <v>508</v>
      </c>
      <c r="C374" s="9" t="s">
        <v>509</v>
      </c>
      <c r="D374" s="9" t="s">
        <v>43</v>
      </c>
      <c r="E374" s="30">
        <v>65</v>
      </c>
      <c r="F374" s="31">
        <v>0.7</v>
      </c>
      <c r="G374" s="31">
        <v>0.5</v>
      </c>
      <c r="H374" s="31">
        <v>0.3</v>
      </c>
      <c r="I374" s="25">
        <f t="shared" si="50"/>
        <v>0.105</v>
      </c>
      <c r="J374" s="26">
        <f t="shared" si="51"/>
        <v>6.3E-2</v>
      </c>
      <c r="K374" s="26">
        <f t="shared" si="52"/>
        <v>7.3499999999999996E-2</v>
      </c>
      <c r="L374" s="27"/>
      <c r="M374" s="31">
        <v>0.1</v>
      </c>
      <c r="N374" s="32">
        <v>1120</v>
      </c>
      <c r="O374" s="27">
        <f t="shared" si="47"/>
        <v>117.6</v>
      </c>
      <c r="P374" s="27">
        <f t="shared" si="48"/>
        <v>70.56</v>
      </c>
      <c r="Q374" s="27">
        <f t="shared" si="49"/>
        <v>82.32</v>
      </c>
      <c r="R374" s="27"/>
      <c r="S374" s="27">
        <v>108.80000000000001</v>
      </c>
      <c r="T374" s="27"/>
      <c r="U374" s="27" t="s">
        <v>76</v>
      </c>
      <c r="V374" s="32">
        <v>90</v>
      </c>
      <c r="W374" s="33"/>
      <c r="X374" s="27"/>
      <c r="Y374" s="27"/>
      <c r="Z374" s="27"/>
      <c r="AA374" s="27"/>
      <c r="AB374" s="27"/>
      <c r="AC374" s="27"/>
      <c r="AD374" s="32" t="s">
        <v>511</v>
      </c>
      <c r="AE374" s="27"/>
      <c r="AF374" s="27"/>
      <c r="AG374" s="27"/>
      <c r="AH374" s="27"/>
      <c r="AM374" s="9"/>
      <c r="AN374"/>
    </row>
    <row r="375" spans="1:40" x14ac:dyDescent="0.3">
      <c r="A375" t="s">
        <v>507</v>
      </c>
      <c r="B375" s="21" t="s">
        <v>508</v>
      </c>
      <c r="C375" s="9" t="s">
        <v>509</v>
      </c>
      <c r="D375" s="9" t="s">
        <v>43</v>
      </c>
      <c r="E375" s="30">
        <v>66</v>
      </c>
      <c r="F375" s="31">
        <v>0.9</v>
      </c>
      <c r="G375" s="31">
        <v>0.5</v>
      </c>
      <c r="H375" s="31">
        <v>0.5</v>
      </c>
      <c r="I375" s="25">
        <f t="shared" si="50"/>
        <v>0.22500000000000001</v>
      </c>
      <c r="J375" s="26">
        <f t="shared" si="51"/>
        <v>0.13500000000000001</v>
      </c>
      <c r="K375" s="26">
        <f t="shared" si="52"/>
        <v>0.1575</v>
      </c>
      <c r="L375" s="27"/>
      <c r="M375" s="31">
        <v>0.1</v>
      </c>
      <c r="N375" s="32">
        <v>1120</v>
      </c>
      <c r="O375" s="27">
        <f t="shared" si="47"/>
        <v>252</v>
      </c>
      <c r="P375" s="27">
        <f t="shared" si="48"/>
        <v>151.20000000000002</v>
      </c>
      <c r="Q375" s="27">
        <f t="shared" si="49"/>
        <v>176.4</v>
      </c>
      <c r="R375" s="27"/>
      <c r="S375" s="27">
        <v>108.80000000000001</v>
      </c>
      <c r="T375" s="27"/>
      <c r="U375" s="27" t="s">
        <v>76</v>
      </c>
      <c r="V375" s="32">
        <v>90</v>
      </c>
      <c r="W375" s="33"/>
      <c r="X375" s="27"/>
      <c r="Y375" s="27"/>
      <c r="Z375" s="27"/>
      <c r="AA375" s="27"/>
      <c r="AB375" s="27"/>
      <c r="AC375" s="27"/>
      <c r="AD375" s="32" t="s">
        <v>511</v>
      </c>
      <c r="AE375" s="27"/>
      <c r="AF375" s="27"/>
      <c r="AG375" s="27"/>
      <c r="AH375" s="27"/>
      <c r="AM375" s="9"/>
      <c r="AN375"/>
    </row>
    <row r="376" spans="1:40" x14ac:dyDescent="0.3">
      <c r="A376" t="s">
        <v>507</v>
      </c>
      <c r="B376" s="21" t="s">
        <v>508</v>
      </c>
      <c r="C376" s="9" t="s">
        <v>509</v>
      </c>
      <c r="D376" s="9" t="s">
        <v>43</v>
      </c>
      <c r="E376" s="30">
        <v>68</v>
      </c>
      <c r="F376" s="31">
        <v>0.4</v>
      </c>
      <c r="G376" s="31">
        <v>0.35</v>
      </c>
      <c r="H376" s="31">
        <v>0.3</v>
      </c>
      <c r="I376" s="25">
        <f t="shared" si="50"/>
        <v>4.1999999999999996E-2</v>
      </c>
      <c r="J376" s="26">
        <f t="shared" si="51"/>
        <v>2.5199999999999997E-2</v>
      </c>
      <c r="K376" s="26">
        <f t="shared" si="52"/>
        <v>2.9399999999999996E-2</v>
      </c>
      <c r="L376" s="27"/>
      <c r="M376" s="31">
        <v>0.05</v>
      </c>
      <c r="N376" s="32">
        <v>1120</v>
      </c>
      <c r="O376" s="27">
        <f t="shared" si="47"/>
        <v>47.039999999999992</v>
      </c>
      <c r="P376" s="27">
        <f t="shared" si="48"/>
        <v>28.223999999999997</v>
      </c>
      <c r="Q376" s="27">
        <f t="shared" si="49"/>
        <v>32.927999999999997</v>
      </c>
      <c r="R376" s="27"/>
      <c r="S376" s="27">
        <v>54.400000000000006</v>
      </c>
      <c r="T376" s="27"/>
      <c r="U376" s="27" t="s">
        <v>76</v>
      </c>
      <c r="V376" s="32">
        <v>66</v>
      </c>
      <c r="W376" s="33"/>
      <c r="X376" s="27"/>
      <c r="Y376" s="27"/>
      <c r="Z376" s="27"/>
      <c r="AA376" s="27"/>
      <c r="AB376" s="27"/>
      <c r="AC376" s="27"/>
      <c r="AD376" s="32" t="s">
        <v>511</v>
      </c>
      <c r="AE376" s="27"/>
      <c r="AF376" s="27"/>
      <c r="AG376" s="27"/>
      <c r="AH376" s="27"/>
      <c r="AM376" s="9"/>
      <c r="AN376"/>
    </row>
    <row r="377" spans="1:40" x14ac:dyDescent="0.3">
      <c r="A377" t="s">
        <v>507</v>
      </c>
      <c r="B377" s="21" t="s">
        <v>508</v>
      </c>
      <c r="C377" s="9" t="s">
        <v>509</v>
      </c>
      <c r="D377" s="9" t="s">
        <v>43</v>
      </c>
      <c r="E377" s="30">
        <v>69</v>
      </c>
      <c r="F377" s="31">
        <v>0.8</v>
      </c>
      <c r="G377" s="31">
        <v>0.7</v>
      </c>
      <c r="H377" s="31">
        <v>0.6</v>
      </c>
      <c r="I377" s="25">
        <f t="shared" si="50"/>
        <v>0.33599999999999997</v>
      </c>
      <c r="J377" s="26">
        <f t="shared" si="51"/>
        <v>0.20159999999999997</v>
      </c>
      <c r="K377" s="26">
        <f t="shared" si="52"/>
        <v>0.23519999999999996</v>
      </c>
      <c r="L377" s="27"/>
      <c r="M377" s="31">
        <v>0.2</v>
      </c>
      <c r="N377" s="32">
        <v>1120</v>
      </c>
      <c r="O377" s="27">
        <f t="shared" si="47"/>
        <v>376.31999999999994</v>
      </c>
      <c r="P377" s="27">
        <f t="shared" si="48"/>
        <v>225.79199999999997</v>
      </c>
      <c r="Q377" s="27">
        <f t="shared" si="49"/>
        <v>263.42399999999998</v>
      </c>
      <c r="R377" s="27"/>
      <c r="S377" s="27">
        <v>217.60000000000002</v>
      </c>
      <c r="T377" s="27"/>
      <c r="U377" s="27" t="s">
        <v>76</v>
      </c>
      <c r="V377" s="32">
        <v>63</v>
      </c>
      <c r="W377" s="33"/>
      <c r="X377" s="27"/>
      <c r="Y377" s="27"/>
      <c r="Z377" s="27"/>
      <c r="AA377" s="27"/>
      <c r="AB377" s="27"/>
      <c r="AC377" s="27"/>
      <c r="AD377" s="32" t="s">
        <v>511</v>
      </c>
      <c r="AE377" s="27"/>
      <c r="AF377" s="27"/>
      <c r="AG377" s="27"/>
      <c r="AH377" s="27"/>
      <c r="AM377" s="9"/>
      <c r="AN377"/>
    </row>
    <row r="378" spans="1:40" x14ac:dyDescent="0.3">
      <c r="A378" t="s">
        <v>507</v>
      </c>
      <c r="B378" s="21" t="s">
        <v>508</v>
      </c>
      <c r="C378" s="9" t="s">
        <v>509</v>
      </c>
      <c r="D378" s="9" t="s">
        <v>43</v>
      </c>
      <c r="E378" s="30">
        <v>70</v>
      </c>
      <c r="F378" s="31">
        <v>0.7</v>
      </c>
      <c r="G378" s="31">
        <v>0.45</v>
      </c>
      <c r="H378" s="31">
        <v>0.3</v>
      </c>
      <c r="I378" s="25">
        <f t="shared" si="50"/>
        <v>9.4500000000000001E-2</v>
      </c>
      <c r="J378" s="26">
        <f t="shared" si="51"/>
        <v>5.67E-2</v>
      </c>
      <c r="K378" s="26">
        <f t="shared" si="52"/>
        <v>6.615E-2</v>
      </c>
      <c r="L378" s="27"/>
      <c r="M378" s="31">
        <v>0.05</v>
      </c>
      <c r="N378" s="32">
        <v>1120</v>
      </c>
      <c r="O378" s="27">
        <f t="shared" si="47"/>
        <v>105.84</v>
      </c>
      <c r="P378" s="27">
        <f t="shared" si="48"/>
        <v>63.503999999999998</v>
      </c>
      <c r="Q378" s="27">
        <f t="shared" si="49"/>
        <v>74.087999999999994</v>
      </c>
      <c r="R378" s="27"/>
      <c r="S378" s="27">
        <v>54.400000000000006</v>
      </c>
      <c r="T378" s="27"/>
      <c r="U378" s="27" t="s">
        <v>76</v>
      </c>
      <c r="V378" s="32">
        <v>59</v>
      </c>
      <c r="W378" s="33"/>
      <c r="X378" s="27"/>
      <c r="Y378" s="27"/>
      <c r="Z378" s="27"/>
      <c r="AA378" s="27"/>
      <c r="AB378" s="27"/>
      <c r="AC378" s="27"/>
      <c r="AD378" s="32" t="s">
        <v>511</v>
      </c>
      <c r="AE378" s="27"/>
      <c r="AF378" s="27"/>
      <c r="AG378" s="27"/>
      <c r="AH378" s="27"/>
      <c r="AM378" s="9"/>
      <c r="AN378"/>
    </row>
    <row r="379" spans="1:40" x14ac:dyDescent="0.3">
      <c r="A379" t="s">
        <v>507</v>
      </c>
      <c r="B379" s="21" t="s">
        <v>508</v>
      </c>
      <c r="C379" s="9" t="s">
        <v>509</v>
      </c>
      <c r="D379" s="9" t="s">
        <v>43</v>
      </c>
      <c r="E379" s="30">
        <v>71</v>
      </c>
      <c r="F379" s="31">
        <v>1.1499999999999999</v>
      </c>
      <c r="G379" s="31">
        <v>1.1000000000000001</v>
      </c>
      <c r="H379" s="31">
        <v>0.6</v>
      </c>
      <c r="I379" s="25">
        <f t="shared" si="50"/>
        <v>0.7589999999999999</v>
      </c>
      <c r="J379" s="26">
        <f t="shared" si="51"/>
        <v>0.45539999999999992</v>
      </c>
      <c r="K379" s="26">
        <f t="shared" si="52"/>
        <v>0.53129999999999988</v>
      </c>
      <c r="L379" s="27"/>
      <c r="M379" s="31">
        <v>0.5</v>
      </c>
      <c r="N379" s="32">
        <v>1120</v>
      </c>
      <c r="O379" s="27">
        <f t="shared" si="47"/>
        <v>850.07999999999993</v>
      </c>
      <c r="P379" s="27">
        <f t="shared" si="48"/>
        <v>510.04799999999989</v>
      </c>
      <c r="Q379" s="27">
        <f t="shared" si="49"/>
        <v>595.05599999999981</v>
      </c>
      <c r="R379" s="27"/>
      <c r="S379" s="27">
        <v>544</v>
      </c>
      <c r="T379" s="27"/>
      <c r="U379" s="27" t="s">
        <v>76</v>
      </c>
      <c r="V379" s="32">
        <v>67</v>
      </c>
      <c r="W379" s="33"/>
      <c r="X379" s="27"/>
      <c r="Y379" s="27"/>
      <c r="Z379" s="27"/>
      <c r="AA379" s="27"/>
      <c r="AB379" s="27"/>
      <c r="AC379" s="27"/>
      <c r="AD379" s="32" t="s">
        <v>511</v>
      </c>
      <c r="AE379" s="27"/>
      <c r="AF379" s="27"/>
      <c r="AG379" s="27"/>
      <c r="AH379" s="27"/>
      <c r="AM379" s="9"/>
      <c r="AN379"/>
    </row>
    <row r="380" spans="1:40" x14ac:dyDescent="0.3">
      <c r="A380" t="s">
        <v>507</v>
      </c>
      <c r="B380" s="21" t="s">
        <v>508</v>
      </c>
      <c r="C380" s="9" t="s">
        <v>509</v>
      </c>
      <c r="D380" s="9" t="s">
        <v>43</v>
      </c>
      <c r="E380" s="30">
        <v>74</v>
      </c>
      <c r="F380" s="31">
        <v>1.95</v>
      </c>
      <c r="G380" s="31">
        <v>0.8</v>
      </c>
      <c r="H380" s="31">
        <v>0.7</v>
      </c>
      <c r="I380" s="25">
        <f t="shared" si="50"/>
        <v>1.0919999999999999</v>
      </c>
      <c r="J380" s="26">
        <f t="shared" si="51"/>
        <v>0.65519999999999989</v>
      </c>
      <c r="K380" s="26">
        <f t="shared" si="52"/>
        <v>0.76439999999999986</v>
      </c>
      <c r="L380" s="27"/>
      <c r="M380" s="31">
        <v>0.8</v>
      </c>
      <c r="N380" s="32">
        <v>1120</v>
      </c>
      <c r="O380" s="27">
        <f t="shared" si="47"/>
        <v>1223.0399999999997</v>
      </c>
      <c r="P380" s="27">
        <f t="shared" si="48"/>
        <v>733.82399999999984</v>
      </c>
      <c r="Q380" s="27">
        <f t="shared" si="49"/>
        <v>856.12799999999982</v>
      </c>
      <c r="R380" s="27"/>
      <c r="S380" s="27">
        <v>870.40000000000009</v>
      </c>
      <c r="T380" s="27"/>
      <c r="U380" s="27" t="s">
        <v>76</v>
      </c>
      <c r="V380" s="32">
        <v>48</v>
      </c>
      <c r="W380" s="33"/>
      <c r="X380" s="27"/>
      <c r="Y380" s="27"/>
      <c r="Z380" s="27"/>
      <c r="AA380" s="27"/>
      <c r="AB380" s="27"/>
      <c r="AC380" s="27"/>
      <c r="AD380" s="32" t="s">
        <v>511</v>
      </c>
      <c r="AE380" s="27"/>
      <c r="AF380" s="27"/>
      <c r="AG380" s="27"/>
      <c r="AH380" s="27"/>
      <c r="AM380" s="9"/>
      <c r="AN380"/>
    </row>
    <row r="381" spans="1:40" x14ac:dyDescent="0.3">
      <c r="A381" t="s">
        <v>507</v>
      </c>
      <c r="B381" s="21" t="s">
        <v>508</v>
      </c>
      <c r="C381" s="9" t="s">
        <v>509</v>
      </c>
      <c r="D381" s="9" t="s">
        <v>43</v>
      </c>
      <c r="E381" s="30">
        <v>75</v>
      </c>
      <c r="F381" s="31">
        <v>1.1000000000000001</v>
      </c>
      <c r="G381" s="31">
        <v>0.8</v>
      </c>
      <c r="H381" s="31">
        <v>0.6</v>
      </c>
      <c r="I381" s="25">
        <f t="shared" si="50"/>
        <v>0.52800000000000002</v>
      </c>
      <c r="J381" s="26">
        <f t="shared" si="51"/>
        <v>0.31680000000000003</v>
      </c>
      <c r="K381" s="26">
        <f t="shared" si="52"/>
        <v>0.36959999999999998</v>
      </c>
      <c r="L381" s="27"/>
      <c r="M381" s="31">
        <v>0.4</v>
      </c>
      <c r="N381" s="32">
        <v>1120</v>
      </c>
      <c r="O381" s="27">
        <f t="shared" si="47"/>
        <v>591.36</v>
      </c>
      <c r="P381" s="27">
        <f t="shared" si="48"/>
        <v>354.81600000000003</v>
      </c>
      <c r="Q381" s="27">
        <f t="shared" si="49"/>
        <v>413.952</v>
      </c>
      <c r="R381" s="27"/>
      <c r="S381" s="27">
        <v>435.20000000000005</v>
      </c>
      <c r="T381" s="27"/>
      <c r="U381" s="27" t="s">
        <v>76</v>
      </c>
      <c r="V381" s="32">
        <v>66</v>
      </c>
      <c r="W381" s="33"/>
      <c r="X381" s="27"/>
      <c r="Y381" s="27"/>
      <c r="Z381" s="27"/>
      <c r="AA381" s="27"/>
      <c r="AB381" s="27"/>
      <c r="AC381" s="27"/>
      <c r="AD381" s="32" t="s">
        <v>511</v>
      </c>
      <c r="AE381" s="27"/>
      <c r="AF381" s="27"/>
      <c r="AG381" s="27"/>
      <c r="AH381" s="27"/>
      <c r="AM381" s="9"/>
      <c r="AN381"/>
    </row>
    <row r="382" spans="1:40" x14ac:dyDescent="0.3">
      <c r="A382" t="s">
        <v>507</v>
      </c>
      <c r="B382" s="21" t="s">
        <v>508</v>
      </c>
      <c r="C382" s="9" t="s">
        <v>509</v>
      </c>
      <c r="D382" s="9" t="s">
        <v>43</v>
      </c>
      <c r="E382" s="30">
        <v>76</v>
      </c>
      <c r="F382" s="31">
        <v>0.35</v>
      </c>
      <c r="G382" s="31">
        <v>0.25</v>
      </c>
      <c r="H382" s="31">
        <v>0.2</v>
      </c>
      <c r="I382" s="25">
        <f t="shared" si="50"/>
        <v>1.7499999999999998E-2</v>
      </c>
      <c r="J382" s="26">
        <f t="shared" si="51"/>
        <v>1.0499999999999999E-2</v>
      </c>
      <c r="K382" s="26">
        <f t="shared" si="52"/>
        <v>1.2249999999999999E-2</v>
      </c>
      <c r="L382" s="27"/>
      <c r="M382" s="31">
        <v>0.02</v>
      </c>
      <c r="N382" s="32">
        <v>1120</v>
      </c>
      <c r="O382" s="27">
        <f t="shared" si="47"/>
        <v>19.599999999999998</v>
      </c>
      <c r="P382" s="27">
        <f t="shared" si="48"/>
        <v>11.759999999999998</v>
      </c>
      <c r="Q382" s="27">
        <f t="shared" si="49"/>
        <v>13.719999999999999</v>
      </c>
      <c r="R382" s="27"/>
      <c r="S382" s="27">
        <v>21.76</v>
      </c>
      <c r="T382" s="27"/>
      <c r="U382" s="27" t="s">
        <v>76</v>
      </c>
      <c r="V382" s="32">
        <v>170</v>
      </c>
      <c r="W382" s="33"/>
      <c r="X382" s="27"/>
      <c r="Y382" s="27"/>
      <c r="Z382" s="27"/>
      <c r="AA382" s="27"/>
      <c r="AB382" s="27"/>
      <c r="AC382" s="27"/>
      <c r="AD382" s="32" t="s">
        <v>511</v>
      </c>
      <c r="AE382" s="27"/>
      <c r="AF382" s="27"/>
      <c r="AG382" s="27"/>
      <c r="AH382" s="27"/>
      <c r="AM382" s="9"/>
      <c r="AN382"/>
    </row>
    <row r="383" spans="1:40" x14ac:dyDescent="0.3">
      <c r="A383" t="s">
        <v>507</v>
      </c>
      <c r="B383" s="21" t="s">
        <v>508</v>
      </c>
      <c r="C383" s="9" t="s">
        <v>509</v>
      </c>
      <c r="D383" s="9" t="s">
        <v>43</v>
      </c>
      <c r="E383" s="30">
        <v>77</v>
      </c>
      <c r="F383" s="31">
        <v>0.85</v>
      </c>
      <c r="G383" s="31">
        <v>0.65</v>
      </c>
      <c r="H383" s="31">
        <v>0.55000000000000004</v>
      </c>
      <c r="I383" s="25">
        <f t="shared" si="50"/>
        <v>0.30387500000000001</v>
      </c>
      <c r="J383" s="26">
        <f t="shared" si="51"/>
        <v>0.18232499999999999</v>
      </c>
      <c r="K383" s="26">
        <f t="shared" si="52"/>
        <v>0.2127125</v>
      </c>
      <c r="L383" s="27"/>
      <c r="M383" s="31">
        <v>0.2</v>
      </c>
      <c r="N383" s="32">
        <v>1120</v>
      </c>
      <c r="O383" s="27">
        <f t="shared" si="47"/>
        <v>340.34000000000003</v>
      </c>
      <c r="P383" s="27">
        <f t="shared" si="48"/>
        <v>204.20399999999998</v>
      </c>
      <c r="Q383" s="27">
        <f t="shared" si="49"/>
        <v>238.238</v>
      </c>
      <c r="R383" s="27"/>
      <c r="S383" s="27">
        <v>217.60000000000002</v>
      </c>
      <c r="T383" s="27"/>
      <c r="U383" s="27" t="s">
        <v>76</v>
      </c>
      <c r="V383" s="32">
        <v>186</v>
      </c>
      <c r="W383" s="33"/>
      <c r="X383" s="27"/>
      <c r="Y383" s="27"/>
      <c r="Z383" s="27"/>
      <c r="AA383" s="27"/>
      <c r="AB383" s="27"/>
      <c r="AC383" s="27"/>
      <c r="AD383" s="32" t="s">
        <v>511</v>
      </c>
      <c r="AE383" s="27"/>
      <c r="AF383" s="27"/>
      <c r="AG383" s="27"/>
      <c r="AH383" s="27"/>
      <c r="AM383" s="9"/>
      <c r="AN383"/>
    </row>
    <row r="384" spans="1:40" x14ac:dyDescent="0.3">
      <c r="A384" t="s">
        <v>507</v>
      </c>
      <c r="B384" s="21" t="s">
        <v>508</v>
      </c>
      <c r="C384" s="9" t="s">
        <v>509</v>
      </c>
      <c r="D384" s="9" t="s">
        <v>43</v>
      </c>
      <c r="E384" s="30">
        <v>78</v>
      </c>
      <c r="F384" s="31">
        <v>0.5</v>
      </c>
      <c r="G384" s="31">
        <v>0.35</v>
      </c>
      <c r="H384" s="31">
        <v>0.25</v>
      </c>
      <c r="I384" s="25">
        <f t="shared" si="50"/>
        <v>4.3749999999999997E-2</v>
      </c>
      <c r="J384" s="26">
        <f t="shared" si="51"/>
        <v>2.6249999999999999E-2</v>
      </c>
      <c r="K384" s="26">
        <f t="shared" si="52"/>
        <v>3.0624999999999996E-2</v>
      </c>
      <c r="L384" s="27"/>
      <c r="M384" s="31">
        <v>0.05</v>
      </c>
      <c r="N384" s="32">
        <v>1120</v>
      </c>
      <c r="O384" s="27">
        <f t="shared" si="47"/>
        <v>49</v>
      </c>
      <c r="P384" s="27">
        <f t="shared" si="48"/>
        <v>29.4</v>
      </c>
      <c r="Q384" s="27">
        <f t="shared" si="49"/>
        <v>34.299999999999997</v>
      </c>
      <c r="R384" s="27"/>
      <c r="S384" s="27">
        <v>54.400000000000006</v>
      </c>
      <c r="T384" s="27"/>
      <c r="U384" s="27" t="s">
        <v>76</v>
      </c>
      <c r="V384" s="32">
        <v>191</v>
      </c>
      <c r="W384" s="33"/>
      <c r="X384" s="27"/>
      <c r="Y384" s="27"/>
      <c r="Z384" s="27"/>
      <c r="AA384" s="27"/>
      <c r="AB384" s="27"/>
      <c r="AC384" s="27"/>
      <c r="AD384" s="32" t="s">
        <v>511</v>
      </c>
      <c r="AE384" s="27"/>
      <c r="AF384" s="27"/>
      <c r="AG384" s="27"/>
      <c r="AH384" s="27"/>
      <c r="AM384" s="9"/>
      <c r="AN384"/>
    </row>
    <row r="385" spans="1:40" x14ac:dyDescent="0.3">
      <c r="A385" t="s">
        <v>507</v>
      </c>
      <c r="B385" s="21" t="s">
        <v>508</v>
      </c>
      <c r="C385" s="9" t="s">
        <v>509</v>
      </c>
      <c r="D385" s="9" t="s">
        <v>43</v>
      </c>
      <c r="E385" s="30">
        <v>81</v>
      </c>
      <c r="F385" s="31">
        <v>0.85</v>
      </c>
      <c r="G385" s="31">
        <v>0.45</v>
      </c>
      <c r="H385" s="31">
        <v>0.45</v>
      </c>
      <c r="I385" s="25">
        <f t="shared" si="50"/>
        <v>0.172125</v>
      </c>
      <c r="J385" s="26">
        <f t="shared" si="51"/>
        <v>0.10327499999999999</v>
      </c>
      <c r="K385" s="26">
        <f t="shared" si="52"/>
        <v>0.1204875</v>
      </c>
      <c r="L385" s="27"/>
      <c r="M385" s="31">
        <v>0.1</v>
      </c>
      <c r="N385" s="32">
        <v>1120</v>
      </c>
      <c r="O385" s="27">
        <f t="shared" si="47"/>
        <v>192.78</v>
      </c>
      <c r="P385" s="27">
        <f t="shared" si="48"/>
        <v>115.66799999999999</v>
      </c>
      <c r="Q385" s="27">
        <f t="shared" si="49"/>
        <v>134.946</v>
      </c>
      <c r="R385" s="27"/>
      <c r="S385" s="27">
        <v>108.80000000000001</v>
      </c>
      <c r="T385" s="27"/>
      <c r="U385" s="27" t="s">
        <v>76</v>
      </c>
      <c r="V385" s="32">
        <v>205</v>
      </c>
      <c r="W385" s="33"/>
      <c r="X385" s="27"/>
      <c r="Y385" s="27"/>
      <c r="Z385" s="27"/>
      <c r="AA385" s="27"/>
      <c r="AB385" s="27"/>
      <c r="AC385" s="27"/>
      <c r="AD385" s="32" t="s">
        <v>511</v>
      </c>
      <c r="AE385" s="27"/>
      <c r="AF385" s="27"/>
      <c r="AG385" s="27"/>
      <c r="AH385" s="27"/>
      <c r="AM385" s="9"/>
      <c r="AN385"/>
    </row>
    <row r="386" spans="1:40" x14ac:dyDescent="0.3">
      <c r="A386" t="s">
        <v>507</v>
      </c>
      <c r="B386" s="21" t="s">
        <v>508</v>
      </c>
      <c r="C386" s="9" t="s">
        <v>509</v>
      </c>
      <c r="D386" s="9" t="s">
        <v>43</v>
      </c>
      <c r="E386" s="30">
        <v>82</v>
      </c>
      <c r="F386" s="31">
        <v>1.1000000000000001</v>
      </c>
      <c r="G386" s="31">
        <v>0.95</v>
      </c>
      <c r="H386" s="31">
        <v>0.55000000000000004</v>
      </c>
      <c r="I386" s="25">
        <f t="shared" si="50"/>
        <v>0.57474999999999998</v>
      </c>
      <c r="J386" s="26">
        <f t="shared" si="51"/>
        <v>0.34484999999999999</v>
      </c>
      <c r="K386" s="26">
        <f t="shared" si="52"/>
        <v>0.40232499999999999</v>
      </c>
      <c r="L386" s="27"/>
      <c r="M386" s="31">
        <v>0.4</v>
      </c>
      <c r="N386" s="32">
        <v>1120</v>
      </c>
      <c r="O386" s="27">
        <f t="shared" si="47"/>
        <v>643.72</v>
      </c>
      <c r="P386" s="27">
        <f t="shared" si="48"/>
        <v>386.23199999999997</v>
      </c>
      <c r="Q386" s="27">
        <f t="shared" si="49"/>
        <v>450.60399999999998</v>
      </c>
      <c r="R386" s="27"/>
      <c r="S386" s="27">
        <v>435.20000000000005</v>
      </c>
      <c r="T386" s="27"/>
      <c r="U386" s="27" t="s">
        <v>76</v>
      </c>
      <c r="V386" s="32">
        <v>110</v>
      </c>
      <c r="W386" s="33"/>
      <c r="X386" s="27"/>
      <c r="Y386" s="27"/>
      <c r="Z386" s="27"/>
      <c r="AA386" s="27"/>
      <c r="AB386" s="27"/>
      <c r="AC386" s="27"/>
      <c r="AD386" s="32" t="s">
        <v>511</v>
      </c>
      <c r="AE386" s="27"/>
      <c r="AF386" s="27"/>
      <c r="AG386" s="27"/>
      <c r="AH386" s="27"/>
      <c r="AM386" s="9"/>
      <c r="AN386"/>
    </row>
    <row r="387" spans="1:40" x14ac:dyDescent="0.3">
      <c r="A387" t="s">
        <v>507</v>
      </c>
      <c r="B387" s="21" t="s">
        <v>508</v>
      </c>
      <c r="C387" s="9" t="s">
        <v>509</v>
      </c>
      <c r="D387" s="9" t="s">
        <v>43</v>
      </c>
      <c r="E387" s="30">
        <v>96</v>
      </c>
      <c r="F387" s="31">
        <v>0.6</v>
      </c>
      <c r="G387" s="31">
        <v>0.5</v>
      </c>
      <c r="H387" s="31">
        <v>0.45</v>
      </c>
      <c r="I387" s="25">
        <f t="shared" si="50"/>
        <v>0.13500000000000001</v>
      </c>
      <c r="J387" s="26">
        <f t="shared" si="51"/>
        <v>8.1000000000000003E-2</v>
      </c>
      <c r="K387" s="26">
        <f t="shared" si="52"/>
        <v>9.4500000000000001E-2</v>
      </c>
      <c r="L387" s="27"/>
      <c r="M387" s="31">
        <v>0.1</v>
      </c>
      <c r="N387" s="32">
        <v>1120</v>
      </c>
      <c r="O387" s="27">
        <f t="shared" si="47"/>
        <v>151.20000000000002</v>
      </c>
      <c r="P387" s="27">
        <f t="shared" si="48"/>
        <v>90.72</v>
      </c>
      <c r="Q387" s="27">
        <f t="shared" si="49"/>
        <v>105.84</v>
      </c>
      <c r="R387" s="27"/>
      <c r="S387" s="27">
        <v>108.80000000000001</v>
      </c>
      <c r="T387" s="27"/>
      <c r="U387" s="27" t="s">
        <v>76</v>
      </c>
      <c r="V387" s="32">
        <v>83</v>
      </c>
      <c r="W387" s="33"/>
      <c r="X387" s="27"/>
      <c r="Y387" s="27"/>
      <c r="Z387" s="27"/>
      <c r="AA387" s="27"/>
      <c r="AB387" s="27"/>
      <c r="AC387" s="27"/>
      <c r="AD387" s="32" t="s">
        <v>511</v>
      </c>
      <c r="AE387" s="27"/>
      <c r="AF387" s="27"/>
      <c r="AG387" s="27"/>
      <c r="AH387" s="27"/>
      <c r="AM387" s="9"/>
      <c r="AN387"/>
    </row>
    <row r="388" spans="1:40" x14ac:dyDescent="0.3">
      <c r="A388" t="s">
        <v>507</v>
      </c>
      <c r="B388" s="21" t="s">
        <v>508</v>
      </c>
      <c r="C388" s="9" t="s">
        <v>509</v>
      </c>
      <c r="D388" s="9" t="s">
        <v>43</v>
      </c>
      <c r="E388" s="30">
        <v>134</v>
      </c>
      <c r="F388" s="31">
        <v>2.8</v>
      </c>
      <c r="G388" s="31">
        <v>2.6</v>
      </c>
      <c r="H388" s="31">
        <v>1.2</v>
      </c>
      <c r="I388" s="25">
        <f t="shared" si="50"/>
        <v>8.7359999999999989</v>
      </c>
      <c r="J388" s="26">
        <f t="shared" si="51"/>
        <v>5.2415999999999991</v>
      </c>
      <c r="K388" s="26">
        <f t="shared" si="52"/>
        <v>6.1151999999999989</v>
      </c>
      <c r="L388" s="27"/>
      <c r="M388" s="31">
        <v>6</v>
      </c>
      <c r="N388" s="32">
        <v>1120</v>
      </c>
      <c r="O388" s="27">
        <f t="shared" si="47"/>
        <v>9784.3199999999979</v>
      </c>
      <c r="P388" s="27">
        <f t="shared" si="48"/>
        <v>5870.5919999999987</v>
      </c>
      <c r="Q388" s="27">
        <f t="shared" si="49"/>
        <v>6849.0239999999985</v>
      </c>
      <c r="R388" s="27"/>
      <c r="S388" s="27">
        <v>6528</v>
      </c>
      <c r="T388" s="27"/>
      <c r="U388" s="27" t="s">
        <v>76</v>
      </c>
      <c r="V388" s="32">
        <v>132</v>
      </c>
      <c r="W388" s="33"/>
      <c r="X388" s="27"/>
      <c r="Y388" s="27"/>
      <c r="Z388" s="27"/>
      <c r="AA388" s="27"/>
      <c r="AB388" s="27"/>
      <c r="AC388" s="27"/>
      <c r="AD388" s="32" t="s">
        <v>511</v>
      </c>
      <c r="AE388" s="27"/>
      <c r="AF388" s="27"/>
      <c r="AG388" s="27"/>
      <c r="AH388" s="27"/>
      <c r="AM388" s="9"/>
      <c r="AN388"/>
    </row>
    <row r="389" spans="1:40" x14ac:dyDescent="0.3">
      <c r="A389" t="s">
        <v>507</v>
      </c>
      <c r="B389" s="21" t="s">
        <v>508</v>
      </c>
      <c r="C389" s="9" t="s">
        <v>509</v>
      </c>
      <c r="D389" s="9" t="s">
        <v>43</v>
      </c>
      <c r="E389" s="30">
        <v>139</v>
      </c>
      <c r="F389" s="31">
        <v>2.5</v>
      </c>
      <c r="G389" s="31">
        <v>1.8</v>
      </c>
      <c r="H389" s="31">
        <v>0.7</v>
      </c>
      <c r="I389" s="25">
        <f t="shared" si="50"/>
        <v>3.15</v>
      </c>
      <c r="J389" s="26">
        <f t="shared" si="51"/>
        <v>1.89</v>
      </c>
      <c r="K389" s="26">
        <f t="shared" si="52"/>
        <v>2.2049999999999996</v>
      </c>
      <c r="L389" s="27"/>
      <c r="M389" s="31">
        <v>3</v>
      </c>
      <c r="N389" s="32">
        <v>1120</v>
      </c>
      <c r="O389" s="27">
        <f t="shared" si="47"/>
        <v>3528</v>
      </c>
      <c r="P389" s="27">
        <f t="shared" si="48"/>
        <v>2116.7999999999997</v>
      </c>
      <c r="Q389" s="27">
        <f t="shared" si="49"/>
        <v>2469.5999999999995</v>
      </c>
      <c r="R389" s="27"/>
      <c r="S389" s="27">
        <v>3264</v>
      </c>
      <c r="T389" s="27"/>
      <c r="U389" s="27" t="s">
        <v>76</v>
      </c>
      <c r="V389" s="32">
        <v>104</v>
      </c>
      <c r="W389" s="33"/>
      <c r="X389" s="27"/>
      <c r="Y389" s="27"/>
      <c r="Z389" s="27"/>
      <c r="AA389" s="27"/>
      <c r="AB389" s="27"/>
      <c r="AC389" s="27"/>
      <c r="AD389" s="32" t="s">
        <v>511</v>
      </c>
      <c r="AE389" s="27"/>
      <c r="AF389" s="27"/>
      <c r="AG389" s="27"/>
      <c r="AH389" s="27"/>
      <c r="AM389" s="9"/>
      <c r="AN389"/>
    </row>
    <row r="390" spans="1:40" x14ac:dyDescent="0.3">
      <c r="A390" t="s">
        <v>507</v>
      </c>
      <c r="B390" s="21" t="s">
        <v>508</v>
      </c>
      <c r="C390" s="9" t="s">
        <v>509</v>
      </c>
      <c r="D390" s="9" t="s">
        <v>43</v>
      </c>
      <c r="E390" s="30">
        <v>140</v>
      </c>
      <c r="F390" s="31">
        <v>1.4</v>
      </c>
      <c r="G390" s="31">
        <v>1.1000000000000001</v>
      </c>
      <c r="H390" s="31">
        <v>0.3</v>
      </c>
      <c r="I390" s="25">
        <f t="shared" si="50"/>
        <v>0.46199999999999997</v>
      </c>
      <c r="J390" s="26">
        <f t="shared" si="51"/>
        <v>0.27719999999999995</v>
      </c>
      <c r="K390" s="26">
        <f t="shared" si="52"/>
        <v>0.32339999999999997</v>
      </c>
      <c r="L390" s="27"/>
      <c r="M390" s="31">
        <v>0.5</v>
      </c>
      <c r="N390" s="32">
        <v>1120</v>
      </c>
      <c r="O390" s="27">
        <f t="shared" si="47"/>
        <v>517.43999999999994</v>
      </c>
      <c r="P390" s="27">
        <f t="shared" si="48"/>
        <v>310.46399999999994</v>
      </c>
      <c r="Q390" s="27">
        <f t="shared" si="49"/>
        <v>362.20799999999997</v>
      </c>
      <c r="R390" s="27"/>
      <c r="S390" s="27">
        <v>544</v>
      </c>
      <c r="T390" s="27"/>
      <c r="U390" s="27" t="s">
        <v>76</v>
      </c>
      <c r="V390" s="32">
        <v>102</v>
      </c>
      <c r="W390" s="33"/>
      <c r="X390" s="27"/>
      <c r="Y390" s="27"/>
      <c r="Z390" s="27"/>
      <c r="AA390" s="27"/>
      <c r="AB390" s="27"/>
      <c r="AC390" s="27"/>
      <c r="AD390" s="32" t="s">
        <v>511</v>
      </c>
      <c r="AE390" s="27"/>
      <c r="AF390" s="27"/>
      <c r="AG390" s="27"/>
      <c r="AH390" s="27"/>
      <c r="AM390" s="9"/>
      <c r="AN390"/>
    </row>
    <row r="391" spans="1:40" x14ac:dyDescent="0.3">
      <c r="A391" t="s">
        <v>507</v>
      </c>
      <c r="B391" s="21" t="s">
        <v>508</v>
      </c>
      <c r="C391" s="9" t="s">
        <v>509</v>
      </c>
      <c r="D391" s="9" t="s">
        <v>43</v>
      </c>
      <c r="E391" s="30">
        <v>141</v>
      </c>
      <c r="F391" s="31">
        <v>2</v>
      </c>
      <c r="G391" s="31">
        <v>1.8</v>
      </c>
      <c r="H391" s="31">
        <v>0.45</v>
      </c>
      <c r="I391" s="25">
        <f t="shared" si="50"/>
        <v>1.62</v>
      </c>
      <c r="J391" s="26">
        <f t="shared" si="51"/>
        <v>0.97199999999999998</v>
      </c>
      <c r="K391" s="26">
        <f t="shared" si="52"/>
        <v>1.1339999999999999</v>
      </c>
      <c r="L391" s="27"/>
      <c r="M391" s="31">
        <v>1.5</v>
      </c>
      <c r="N391" s="32">
        <v>1120</v>
      </c>
      <c r="O391" s="27">
        <f t="shared" si="47"/>
        <v>1814.4</v>
      </c>
      <c r="P391" s="27">
        <f t="shared" si="48"/>
        <v>1088.6399999999999</v>
      </c>
      <c r="Q391" s="27">
        <f t="shared" si="49"/>
        <v>1270.08</v>
      </c>
      <c r="R391" s="27"/>
      <c r="S391" s="27">
        <v>1632</v>
      </c>
      <c r="T391" s="27"/>
      <c r="U391" s="27" t="s">
        <v>76</v>
      </c>
      <c r="V391" s="32">
        <v>108</v>
      </c>
      <c r="W391" s="33"/>
      <c r="X391" s="27"/>
      <c r="Y391" s="27"/>
      <c r="Z391" s="27"/>
      <c r="AA391" s="27"/>
      <c r="AB391" s="27"/>
      <c r="AC391" s="27"/>
      <c r="AD391" s="32" t="s">
        <v>511</v>
      </c>
      <c r="AE391" s="27"/>
      <c r="AF391" s="27"/>
      <c r="AG391" s="27"/>
      <c r="AH391" s="27"/>
      <c r="AM391" s="9"/>
      <c r="AN391"/>
    </row>
    <row r="392" spans="1:40" x14ac:dyDescent="0.3">
      <c r="A392" t="s">
        <v>507</v>
      </c>
      <c r="B392" s="21" t="s">
        <v>508</v>
      </c>
      <c r="C392" s="9" t="s">
        <v>509</v>
      </c>
      <c r="D392" s="9" t="s">
        <v>43</v>
      </c>
      <c r="E392" s="30">
        <v>3</v>
      </c>
      <c r="F392" s="31">
        <v>1.3</v>
      </c>
      <c r="G392" s="31">
        <v>1.1000000000000001</v>
      </c>
      <c r="H392" s="31">
        <v>0.7</v>
      </c>
      <c r="I392" s="25">
        <f t="shared" si="50"/>
        <v>1.0010000000000001</v>
      </c>
      <c r="J392" s="26">
        <f t="shared" si="51"/>
        <v>0.60060000000000002</v>
      </c>
      <c r="K392" s="26">
        <f t="shared" si="52"/>
        <v>0.70069999999999999</v>
      </c>
      <c r="L392" s="27"/>
      <c r="M392" s="31">
        <v>0.75</v>
      </c>
      <c r="N392" s="32">
        <v>1230</v>
      </c>
      <c r="O392" s="27">
        <f t="shared" si="47"/>
        <v>1231.2300000000002</v>
      </c>
      <c r="P392" s="27">
        <f t="shared" si="48"/>
        <v>738.73800000000006</v>
      </c>
      <c r="Q392" s="27">
        <f t="shared" si="49"/>
        <v>861.86099999999999</v>
      </c>
      <c r="R392" s="27"/>
      <c r="S392" s="27">
        <v>783</v>
      </c>
      <c r="T392" s="27"/>
      <c r="U392" s="27" t="s">
        <v>76</v>
      </c>
      <c r="V392" s="32">
        <v>394</v>
      </c>
      <c r="W392" s="33"/>
      <c r="X392" s="27"/>
      <c r="Y392" s="27"/>
      <c r="Z392" s="27"/>
      <c r="AA392" s="27"/>
      <c r="AB392" s="27"/>
      <c r="AC392" s="27"/>
      <c r="AD392" s="32" t="s">
        <v>512</v>
      </c>
      <c r="AE392" s="27"/>
      <c r="AF392" s="27"/>
      <c r="AG392" s="27"/>
      <c r="AH392" s="27"/>
      <c r="AM392" s="9"/>
      <c r="AN392"/>
    </row>
    <row r="393" spans="1:40" x14ac:dyDescent="0.3">
      <c r="A393" t="s">
        <v>507</v>
      </c>
      <c r="B393" s="21" t="s">
        <v>508</v>
      </c>
      <c r="C393" s="9" t="s">
        <v>509</v>
      </c>
      <c r="D393" s="9" t="s">
        <v>43</v>
      </c>
      <c r="E393" s="30">
        <v>4</v>
      </c>
      <c r="F393" s="31">
        <v>0.9</v>
      </c>
      <c r="G393" s="31">
        <v>0.7</v>
      </c>
      <c r="H393" s="31">
        <v>0.6</v>
      </c>
      <c r="I393" s="25">
        <f t="shared" si="50"/>
        <v>0.378</v>
      </c>
      <c r="J393" s="26">
        <f t="shared" si="51"/>
        <v>0.2268</v>
      </c>
      <c r="K393" s="26">
        <f t="shared" si="52"/>
        <v>0.2646</v>
      </c>
      <c r="L393" s="27"/>
      <c r="M393" s="31">
        <v>0.2</v>
      </c>
      <c r="N393" s="32">
        <v>1230</v>
      </c>
      <c r="O393" s="27">
        <f t="shared" si="47"/>
        <v>464.94</v>
      </c>
      <c r="P393" s="27">
        <f t="shared" si="48"/>
        <v>278.964</v>
      </c>
      <c r="Q393" s="27">
        <f t="shared" si="49"/>
        <v>325.45800000000003</v>
      </c>
      <c r="R393" s="27"/>
      <c r="S393" s="27">
        <v>208.8</v>
      </c>
      <c r="T393" s="27"/>
      <c r="U393" s="27" t="s">
        <v>76</v>
      </c>
      <c r="V393" s="32">
        <v>177</v>
      </c>
      <c r="W393" s="33"/>
      <c r="X393" s="27"/>
      <c r="Y393" s="27"/>
      <c r="Z393" s="27"/>
      <c r="AA393" s="27"/>
      <c r="AB393" s="27"/>
      <c r="AC393" s="27"/>
      <c r="AD393" s="32" t="s">
        <v>512</v>
      </c>
      <c r="AE393" s="27"/>
      <c r="AF393" s="27"/>
      <c r="AG393" s="27"/>
      <c r="AH393" s="27"/>
      <c r="AM393" s="9"/>
      <c r="AN393"/>
    </row>
    <row r="394" spans="1:40" x14ac:dyDescent="0.3">
      <c r="A394" t="s">
        <v>507</v>
      </c>
      <c r="B394" s="21" t="s">
        <v>508</v>
      </c>
      <c r="C394" s="9" t="s">
        <v>509</v>
      </c>
      <c r="D394" s="9" t="s">
        <v>43</v>
      </c>
      <c r="E394" s="30">
        <v>5</v>
      </c>
      <c r="F394" s="31">
        <v>1.46</v>
      </c>
      <c r="G394" s="31">
        <v>1</v>
      </c>
      <c r="H394" s="31">
        <v>0.65</v>
      </c>
      <c r="I394" s="25">
        <f t="shared" si="50"/>
        <v>0.94899999999999995</v>
      </c>
      <c r="J394" s="26">
        <f t="shared" si="51"/>
        <v>0.56939999999999991</v>
      </c>
      <c r="K394" s="26">
        <f t="shared" si="52"/>
        <v>0.66429999999999989</v>
      </c>
      <c r="L394" s="27"/>
      <c r="M394" s="31">
        <v>0.8</v>
      </c>
      <c r="N394" s="32">
        <v>1230</v>
      </c>
      <c r="O394" s="27">
        <f t="shared" si="47"/>
        <v>1167.27</v>
      </c>
      <c r="P394" s="27">
        <f t="shared" si="48"/>
        <v>700.36199999999985</v>
      </c>
      <c r="Q394" s="27">
        <f t="shared" si="49"/>
        <v>817.08899999999983</v>
      </c>
      <c r="R394" s="27"/>
      <c r="S394" s="27">
        <v>835.2</v>
      </c>
      <c r="T394" s="27"/>
      <c r="U394" s="27" t="s">
        <v>76</v>
      </c>
      <c r="V394" s="32">
        <v>151</v>
      </c>
      <c r="W394" s="33"/>
      <c r="X394" s="27"/>
      <c r="Y394" s="27"/>
      <c r="Z394" s="27"/>
      <c r="AA394" s="27"/>
      <c r="AB394" s="27"/>
      <c r="AC394" s="27"/>
      <c r="AD394" s="32" t="s">
        <v>512</v>
      </c>
      <c r="AE394" s="27"/>
      <c r="AF394" s="27"/>
      <c r="AG394" s="27"/>
      <c r="AH394" s="27"/>
      <c r="AM394" s="9"/>
      <c r="AN394"/>
    </row>
    <row r="395" spans="1:40" x14ac:dyDescent="0.3">
      <c r="A395" t="s">
        <v>507</v>
      </c>
      <c r="B395" s="21" t="s">
        <v>508</v>
      </c>
      <c r="C395" s="9" t="s">
        <v>509</v>
      </c>
      <c r="D395" s="9" t="s">
        <v>43</v>
      </c>
      <c r="E395" s="30">
        <v>17</v>
      </c>
      <c r="F395" s="31">
        <v>1.65</v>
      </c>
      <c r="G395" s="31">
        <v>0.7</v>
      </c>
      <c r="H395" s="31">
        <v>0.65</v>
      </c>
      <c r="I395" s="25">
        <f t="shared" si="50"/>
        <v>0.75074999999999992</v>
      </c>
      <c r="J395" s="26">
        <f t="shared" si="51"/>
        <v>0.45044999999999991</v>
      </c>
      <c r="K395" s="26">
        <f t="shared" si="52"/>
        <v>0.52552499999999991</v>
      </c>
      <c r="L395" s="27"/>
      <c r="M395" s="31">
        <v>0.6</v>
      </c>
      <c r="N395" s="32">
        <v>1230</v>
      </c>
      <c r="O395" s="27">
        <f t="shared" si="47"/>
        <v>923.4224999999999</v>
      </c>
      <c r="P395" s="27">
        <f t="shared" si="48"/>
        <v>554.05349999999987</v>
      </c>
      <c r="Q395" s="27">
        <f t="shared" si="49"/>
        <v>646.39574999999991</v>
      </c>
      <c r="R395" s="27"/>
      <c r="S395" s="27">
        <v>626.4</v>
      </c>
      <c r="T395" s="27"/>
      <c r="U395" s="27" t="s">
        <v>76</v>
      </c>
      <c r="V395" s="32">
        <v>410</v>
      </c>
      <c r="W395" s="33"/>
      <c r="X395" s="27"/>
      <c r="Y395" s="27"/>
      <c r="Z395" s="27"/>
      <c r="AA395" s="27"/>
      <c r="AB395" s="27"/>
      <c r="AC395" s="27"/>
      <c r="AD395" s="32" t="s">
        <v>512</v>
      </c>
      <c r="AE395" s="27"/>
      <c r="AF395" s="27"/>
      <c r="AG395" s="27"/>
      <c r="AH395" s="27"/>
      <c r="AM395" s="9"/>
      <c r="AN395"/>
    </row>
    <row r="396" spans="1:40" x14ac:dyDescent="0.3">
      <c r="A396" t="s">
        <v>507</v>
      </c>
      <c r="B396" s="21" t="s">
        <v>508</v>
      </c>
      <c r="C396" s="9" t="s">
        <v>509</v>
      </c>
      <c r="D396" s="9" t="s">
        <v>43</v>
      </c>
      <c r="E396" s="30">
        <v>18</v>
      </c>
      <c r="F396" s="31">
        <v>0.95</v>
      </c>
      <c r="G396" s="31">
        <v>0.6</v>
      </c>
      <c r="H396" s="31">
        <v>0.5</v>
      </c>
      <c r="I396" s="25">
        <f t="shared" si="50"/>
        <v>0.28499999999999998</v>
      </c>
      <c r="J396" s="26">
        <f t="shared" si="51"/>
        <v>0.17099999999999999</v>
      </c>
      <c r="K396" s="26">
        <f t="shared" si="52"/>
        <v>0.19949999999999998</v>
      </c>
      <c r="L396" s="27"/>
      <c r="M396" s="31">
        <v>0.2</v>
      </c>
      <c r="N396" s="32">
        <v>1230</v>
      </c>
      <c r="O396" s="27">
        <f t="shared" si="47"/>
        <v>350.54999999999995</v>
      </c>
      <c r="P396" s="27">
        <f t="shared" si="48"/>
        <v>210.32999999999998</v>
      </c>
      <c r="Q396" s="27">
        <f t="shared" si="49"/>
        <v>245.38499999999999</v>
      </c>
      <c r="R396" s="27"/>
      <c r="S396" s="27">
        <v>208.8</v>
      </c>
      <c r="T396" s="27"/>
      <c r="U396" s="27" t="s">
        <v>76</v>
      </c>
      <c r="V396" s="32">
        <v>373</v>
      </c>
      <c r="W396" s="33"/>
      <c r="X396" s="27"/>
      <c r="Y396" s="27"/>
      <c r="Z396" s="27"/>
      <c r="AA396" s="27"/>
      <c r="AB396" s="27"/>
      <c r="AC396" s="27"/>
      <c r="AD396" s="32" t="s">
        <v>512</v>
      </c>
      <c r="AE396" s="27"/>
      <c r="AF396" s="27"/>
      <c r="AG396" s="27"/>
      <c r="AH396" s="27"/>
      <c r="AM396" s="9"/>
      <c r="AN396"/>
    </row>
    <row r="397" spans="1:40" x14ac:dyDescent="0.3">
      <c r="A397" t="s">
        <v>507</v>
      </c>
      <c r="B397" s="21" t="s">
        <v>508</v>
      </c>
      <c r="C397" s="9" t="s">
        <v>509</v>
      </c>
      <c r="D397" s="9" t="s">
        <v>43</v>
      </c>
      <c r="E397" s="30">
        <v>19</v>
      </c>
      <c r="F397" s="31">
        <v>2.5</v>
      </c>
      <c r="G397" s="31">
        <v>1.6</v>
      </c>
      <c r="H397" s="31">
        <v>1.5</v>
      </c>
      <c r="I397" s="25">
        <f t="shared" si="50"/>
        <v>6</v>
      </c>
      <c r="J397" s="26">
        <f t="shared" si="51"/>
        <v>3.5999999999999996</v>
      </c>
      <c r="K397" s="26">
        <f t="shared" si="52"/>
        <v>4.1999999999999993</v>
      </c>
      <c r="L397" s="27"/>
      <c r="M397" s="31">
        <v>3</v>
      </c>
      <c r="N397" s="32">
        <v>1230</v>
      </c>
      <c r="O397" s="27">
        <f t="shared" si="47"/>
        <v>7380</v>
      </c>
      <c r="P397" s="27">
        <f t="shared" si="48"/>
        <v>4428</v>
      </c>
      <c r="Q397" s="27">
        <f t="shared" si="49"/>
        <v>5165.9999999999991</v>
      </c>
      <c r="R397" s="27"/>
      <c r="S397" s="27">
        <v>3132</v>
      </c>
      <c r="T397" s="27"/>
      <c r="U397" s="27" t="s">
        <v>76</v>
      </c>
      <c r="V397" s="32">
        <v>240</v>
      </c>
      <c r="W397" s="33"/>
      <c r="X397" s="27"/>
      <c r="Y397" s="27"/>
      <c r="Z397" s="27"/>
      <c r="AA397" s="27"/>
      <c r="AB397" s="27"/>
      <c r="AC397" s="27"/>
      <c r="AD397" s="32" t="s">
        <v>512</v>
      </c>
      <c r="AE397" s="27"/>
      <c r="AF397" s="27"/>
      <c r="AG397" s="27"/>
      <c r="AH397" s="27"/>
      <c r="AM397" s="9"/>
      <c r="AN397"/>
    </row>
    <row r="398" spans="1:40" x14ac:dyDescent="0.3">
      <c r="A398" t="s">
        <v>507</v>
      </c>
      <c r="B398" s="21" t="s">
        <v>508</v>
      </c>
      <c r="C398" s="9" t="s">
        <v>509</v>
      </c>
      <c r="D398" s="9" t="s">
        <v>43</v>
      </c>
      <c r="E398" s="30">
        <v>20</v>
      </c>
      <c r="F398" s="31">
        <v>0.75</v>
      </c>
      <c r="G398" s="31">
        <v>0.55000000000000004</v>
      </c>
      <c r="H398" s="31">
        <v>0.55000000000000004</v>
      </c>
      <c r="I398" s="25">
        <f t="shared" si="50"/>
        <v>0.22687500000000005</v>
      </c>
      <c r="J398" s="26">
        <f t="shared" si="51"/>
        <v>0.13612500000000002</v>
      </c>
      <c r="K398" s="26">
        <f t="shared" si="52"/>
        <v>0.15881250000000002</v>
      </c>
      <c r="L398" s="27"/>
      <c r="M398" s="31">
        <v>0.2</v>
      </c>
      <c r="N398" s="32">
        <v>1230</v>
      </c>
      <c r="O398" s="27">
        <f t="shared" si="47"/>
        <v>279.05625000000003</v>
      </c>
      <c r="P398" s="27">
        <f t="shared" si="48"/>
        <v>167.43375000000003</v>
      </c>
      <c r="Q398" s="27">
        <f t="shared" si="49"/>
        <v>195.33937500000002</v>
      </c>
      <c r="R398" s="27"/>
      <c r="S398" s="27">
        <v>208.8</v>
      </c>
      <c r="T398" s="27"/>
      <c r="U398" s="27" t="s">
        <v>76</v>
      </c>
      <c r="V398" s="32">
        <v>280</v>
      </c>
      <c r="W398" s="33"/>
      <c r="X398" s="27"/>
      <c r="Y398" s="27"/>
      <c r="Z398" s="27"/>
      <c r="AA398" s="27"/>
      <c r="AB398" s="27"/>
      <c r="AC398" s="27"/>
      <c r="AD398" s="32" t="s">
        <v>512</v>
      </c>
      <c r="AE398" s="27"/>
      <c r="AF398" s="27"/>
      <c r="AG398" s="27"/>
      <c r="AH398" s="27"/>
      <c r="AM398" s="9"/>
      <c r="AN398"/>
    </row>
    <row r="399" spans="1:40" x14ac:dyDescent="0.3">
      <c r="A399" t="s">
        <v>507</v>
      </c>
      <c r="B399" s="21" t="s">
        <v>508</v>
      </c>
      <c r="C399" s="9" t="s">
        <v>509</v>
      </c>
      <c r="D399" s="9" t="s">
        <v>43</v>
      </c>
      <c r="E399" s="30">
        <v>28</v>
      </c>
      <c r="F399" s="31">
        <v>0.8</v>
      </c>
      <c r="G399" s="31">
        <v>0.7</v>
      </c>
      <c r="H399" s="31">
        <v>0.6</v>
      </c>
      <c r="I399" s="25">
        <f t="shared" si="50"/>
        <v>0.33599999999999997</v>
      </c>
      <c r="J399" s="26">
        <f t="shared" si="51"/>
        <v>0.20159999999999997</v>
      </c>
      <c r="K399" s="26">
        <f t="shared" si="52"/>
        <v>0.23519999999999996</v>
      </c>
      <c r="L399" s="27"/>
      <c r="M399" s="31">
        <v>0.3</v>
      </c>
      <c r="N399" s="32">
        <v>1230</v>
      </c>
      <c r="O399" s="27">
        <f t="shared" si="47"/>
        <v>413.28</v>
      </c>
      <c r="P399" s="27">
        <f t="shared" si="48"/>
        <v>247.96799999999996</v>
      </c>
      <c r="Q399" s="27">
        <f t="shared" si="49"/>
        <v>289.29599999999994</v>
      </c>
      <c r="R399" s="27"/>
      <c r="S399" s="27">
        <v>313.2</v>
      </c>
      <c r="T399" s="27"/>
      <c r="U399" s="27" t="s">
        <v>76</v>
      </c>
      <c r="V399" s="32">
        <v>393</v>
      </c>
      <c r="W399" s="33"/>
      <c r="X399" s="27"/>
      <c r="Y399" s="27"/>
      <c r="Z399" s="27"/>
      <c r="AA399" s="27"/>
      <c r="AB399" s="27"/>
      <c r="AC399" s="27"/>
      <c r="AD399" s="32" t="s">
        <v>512</v>
      </c>
      <c r="AE399" s="27"/>
      <c r="AF399" s="27"/>
      <c r="AG399" s="27"/>
      <c r="AH399" s="27"/>
      <c r="AM399" s="9"/>
      <c r="AN399"/>
    </row>
    <row r="400" spans="1:40" x14ac:dyDescent="0.3">
      <c r="A400" t="s">
        <v>507</v>
      </c>
      <c r="B400" s="21" t="s">
        <v>508</v>
      </c>
      <c r="C400" s="9" t="s">
        <v>509</v>
      </c>
      <c r="D400" s="9" t="s">
        <v>43</v>
      </c>
      <c r="E400" s="30" t="s">
        <v>513</v>
      </c>
      <c r="F400" s="31">
        <v>0.9</v>
      </c>
      <c r="G400" s="31">
        <v>0.75</v>
      </c>
      <c r="H400" s="31">
        <v>0.7</v>
      </c>
      <c r="I400" s="25">
        <f t="shared" si="50"/>
        <v>0.47249999999999998</v>
      </c>
      <c r="J400" s="26">
        <f t="shared" si="51"/>
        <v>0.28349999999999997</v>
      </c>
      <c r="K400" s="26">
        <f t="shared" si="52"/>
        <v>0.33074999999999999</v>
      </c>
      <c r="L400" s="27"/>
      <c r="M400" s="31">
        <v>0.2</v>
      </c>
      <c r="N400" s="32">
        <v>1230</v>
      </c>
      <c r="O400" s="27">
        <f t="shared" si="47"/>
        <v>581.17499999999995</v>
      </c>
      <c r="P400" s="27">
        <f t="shared" si="48"/>
        <v>348.70499999999998</v>
      </c>
      <c r="Q400" s="27">
        <f t="shared" si="49"/>
        <v>406.82249999999999</v>
      </c>
      <c r="R400" s="27"/>
      <c r="S400" s="27">
        <v>208.8</v>
      </c>
      <c r="T400" s="27"/>
      <c r="U400" s="27" t="s">
        <v>76</v>
      </c>
      <c r="V400" s="32">
        <v>319</v>
      </c>
      <c r="W400" s="33"/>
      <c r="X400" s="27"/>
      <c r="Y400" s="27"/>
      <c r="Z400" s="27"/>
      <c r="AA400" s="27"/>
      <c r="AB400" s="27"/>
      <c r="AC400" s="27"/>
      <c r="AD400" s="32" t="s">
        <v>512</v>
      </c>
      <c r="AE400" s="27"/>
      <c r="AF400" s="27"/>
      <c r="AG400" s="27"/>
      <c r="AH400" s="27"/>
      <c r="AM400" s="9"/>
      <c r="AN400"/>
    </row>
    <row r="401" spans="1:40" x14ac:dyDescent="0.3">
      <c r="A401" t="s">
        <v>507</v>
      </c>
      <c r="B401" s="21" t="s">
        <v>508</v>
      </c>
      <c r="C401" s="9" t="s">
        <v>509</v>
      </c>
      <c r="D401" s="9" t="s">
        <v>43</v>
      </c>
      <c r="E401" s="30">
        <v>31</v>
      </c>
      <c r="F401" s="31">
        <v>0.6</v>
      </c>
      <c r="G401" s="31">
        <v>0.6</v>
      </c>
      <c r="H401" s="31">
        <v>0.45</v>
      </c>
      <c r="I401" s="25">
        <f t="shared" si="50"/>
        <v>0.16200000000000001</v>
      </c>
      <c r="J401" s="26">
        <f t="shared" si="51"/>
        <v>9.7199999999999995E-2</v>
      </c>
      <c r="K401" s="26">
        <f t="shared" si="52"/>
        <v>0.1134</v>
      </c>
      <c r="L401" s="27"/>
      <c r="M401" s="31">
        <v>0.1</v>
      </c>
      <c r="N401" s="32">
        <v>1230</v>
      </c>
      <c r="O401" s="27">
        <f t="shared" si="47"/>
        <v>199.26000000000002</v>
      </c>
      <c r="P401" s="27">
        <f t="shared" si="48"/>
        <v>119.556</v>
      </c>
      <c r="Q401" s="27">
        <f t="shared" si="49"/>
        <v>139.482</v>
      </c>
      <c r="R401" s="27"/>
      <c r="S401" s="27">
        <v>104.4</v>
      </c>
      <c r="T401" s="27"/>
      <c r="U401" s="27" t="s">
        <v>76</v>
      </c>
      <c r="V401" s="32">
        <v>330</v>
      </c>
      <c r="W401" s="33"/>
      <c r="X401" s="27"/>
      <c r="Y401" s="27"/>
      <c r="Z401" s="27"/>
      <c r="AA401" s="27"/>
      <c r="AB401" s="27"/>
      <c r="AC401" s="27"/>
      <c r="AD401" s="32" t="s">
        <v>512</v>
      </c>
      <c r="AE401" s="27"/>
      <c r="AF401" s="27"/>
      <c r="AG401" s="27"/>
      <c r="AH401" s="27"/>
      <c r="AM401" s="9"/>
      <c r="AN401"/>
    </row>
    <row r="402" spans="1:40" x14ac:dyDescent="0.3">
      <c r="A402" t="s">
        <v>507</v>
      </c>
      <c r="B402" s="21" t="s">
        <v>508</v>
      </c>
      <c r="C402" s="9" t="s">
        <v>509</v>
      </c>
      <c r="D402" s="9" t="s">
        <v>43</v>
      </c>
      <c r="E402" s="30">
        <v>32</v>
      </c>
      <c r="F402" s="31">
        <v>0.35</v>
      </c>
      <c r="G402" s="31">
        <v>0.35</v>
      </c>
      <c r="H402" s="31">
        <v>0.3</v>
      </c>
      <c r="I402" s="25">
        <f t="shared" si="50"/>
        <v>3.6749999999999991E-2</v>
      </c>
      <c r="J402" s="26">
        <f t="shared" si="51"/>
        <v>2.2049999999999993E-2</v>
      </c>
      <c r="K402" s="26">
        <f t="shared" si="52"/>
        <v>2.5724999999999991E-2</v>
      </c>
      <c r="L402" s="27"/>
      <c r="M402" s="31">
        <v>0.05</v>
      </c>
      <c r="N402" s="32">
        <v>1230</v>
      </c>
      <c r="O402" s="27">
        <f t="shared" si="47"/>
        <v>45.202499999999986</v>
      </c>
      <c r="P402" s="27">
        <f t="shared" si="48"/>
        <v>27.12149999999999</v>
      </c>
      <c r="Q402" s="27">
        <f t="shared" si="49"/>
        <v>31.641749999999988</v>
      </c>
      <c r="R402" s="27"/>
      <c r="S402" s="27">
        <v>52.2</v>
      </c>
      <c r="T402" s="27"/>
      <c r="U402" s="27" t="s">
        <v>76</v>
      </c>
      <c r="V402" s="32">
        <v>320</v>
      </c>
      <c r="W402" s="33"/>
      <c r="X402" s="27"/>
      <c r="Y402" s="27"/>
      <c r="Z402" s="27"/>
      <c r="AA402" s="27"/>
      <c r="AB402" s="27"/>
      <c r="AC402" s="27"/>
      <c r="AD402" s="32" t="s">
        <v>512</v>
      </c>
      <c r="AE402" s="27"/>
      <c r="AF402" s="27"/>
      <c r="AG402" s="27"/>
      <c r="AH402" s="27"/>
      <c r="AM402" s="9"/>
      <c r="AN402"/>
    </row>
    <row r="403" spans="1:40" x14ac:dyDescent="0.3">
      <c r="A403" t="s">
        <v>507</v>
      </c>
      <c r="B403" s="21" t="s">
        <v>508</v>
      </c>
      <c r="C403" s="9" t="s">
        <v>509</v>
      </c>
      <c r="D403" s="9" t="s">
        <v>43</v>
      </c>
      <c r="E403" s="30">
        <v>33</v>
      </c>
      <c r="F403" s="31">
        <v>0.9</v>
      </c>
      <c r="G403" s="31">
        <v>0.7</v>
      </c>
      <c r="H403" s="31">
        <v>0.6</v>
      </c>
      <c r="I403" s="25">
        <f t="shared" si="50"/>
        <v>0.378</v>
      </c>
      <c r="J403" s="26">
        <f t="shared" si="51"/>
        <v>0.2268</v>
      </c>
      <c r="K403" s="26">
        <f t="shared" si="52"/>
        <v>0.2646</v>
      </c>
      <c r="L403" s="27"/>
      <c r="M403" s="31">
        <v>0.2</v>
      </c>
      <c r="N403" s="32">
        <v>1230</v>
      </c>
      <c r="O403" s="27">
        <f t="shared" si="47"/>
        <v>464.94</v>
      </c>
      <c r="P403" s="27">
        <f t="shared" si="48"/>
        <v>278.964</v>
      </c>
      <c r="Q403" s="27">
        <f t="shared" si="49"/>
        <v>325.45800000000003</v>
      </c>
      <c r="R403" s="27"/>
      <c r="S403" s="27">
        <v>208.8</v>
      </c>
      <c r="T403" s="27"/>
      <c r="U403" s="27" t="s">
        <v>76</v>
      </c>
      <c r="V403" s="32">
        <v>375</v>
      </c>
      <c r="W403" s="33"/>
      <c r="X403" s="27"/>
      <c r="Y403" s="27"/>
      <c r="Z403" s="27"/>
      <c r="AA403" s="27"/>
      <c r="AB403" s="27"/>
      <c r="AC403" s="27"/>
      <c r="AD403" s="32" t="s">
        <v>512</v>
      </c>
      <c r="AE403" s="27"/>
      <c r="AF403" s="27"/>
      <c r="AG403" s="27"/>
      <c r="AH403" s="27"/>
      <c r="AM403" s="9"/>
      <c r="AN403"/>
    </row>
    <row r="404" spans="1:40" x14ac:dyDescent="0.3">
      <c r="A404" t="s">
        <v>507</v>
      </c>
      <c r="B404" s="21" t="s">
        <v>508</v>
      </c>
      <c r="C404" s="9" t="s">
        <v>509</v>
      </c>
      <c r="D404" s="9" t="s">
        <v>43</v>
      </c>
      <c r="E404" s="30">
        <v>34</v>
      </c>
      <c r="F404" s="31">
        <v>1.4</v>
      </c>
      <c r="G404" s="31">
        <v>1.2</v>
      </c>
      <c r="H404" s="31">
        <v>1.05</v>
      </c>
      <c r="I404" s="25">
        <f t="shared" si="50"/>
        <v>1.764</v>
      </c>
      <c r="J404" s="26">
        <f t="shared" si="51"/>
        <v>1.0584</v>
      </c>
      <c r="K404" s="26">
        <f t="shared" si="52"/>
        <v>1.2347999999999999</v>
      </c>
      <c r="L404" s="27"/>
      <c r="M404" s="31">
        <v>1.1000000000000001</v>
      </c>
      <c r="N404" s="32">
        <v>1230</v>
      </c>
      <c r="O404" s="27">
        <f t="shared" si="47"/>
        <v>2169.7199999999998</v>
      </c>
      <c r="P404" s="27">
        <f t="shared" si="48"/>
        <v>1301.8320000000001</v>
      </c>
      <c r="Q404" s="27">
        <f t="shared" si="49"/>
        <v>1518.8039999999999</v>
      </c>
      <c r="R404" s="27"/>
      <c r="S404" s="27">
        <v>1148.4000000000001</v>
      </c>
      <c r="T404" s="27"/>
      <c r="U404" s="27" t="s">
        <v>76</v>
      </c>
      <c r="V404" s="32">
        <v>304</v>
      </c>
      <c r="W404" s="33"/>
      <c r="X404" s="27"/>
      <c r="Y404" s="27"/>
      <c r="Z404" s="27"/>
      <c r="AA404" s="27"/>
      <c r="AB404" s="27"/>
      <c r="AC404" s="27"/>
      <c r="AD404" s="32" t="s">
        <v>512</v>
      </c>
      <c r="AE404" s="27"/>
      <c r="AF404" s="27"/>
      <c r="AG404" s="27"/>
      <c r="AH404" s="27"/>
      <c r="AM404" s="9"/>
      <c r="AN404"/>
    </row>
    <row r="405" spans="1:40" x14ac:dyDescent="0.3">
      <c r="A405" t="s">
        <v>507</v>
      </c>
      <c r="B405" s="21" t="s">
        <v>508</v>
      </c>
      <c r="C405" s="9" t="s">
        <v>509</v>
      </c>
      <c r="D405" s="9" t="s">
        <v>43</v>
      </c>
      <c r="E405" s="30">
        <v>36</v>
      </c>
      <c r="F405" s="31">
        <v>1</v>
      </c>
      <c r="G405" s="31">
        <v>0.65</v>
      </c>
      <c r="H405" s="31">
        <v>0.5</v>
      </c>
      <c r="I405" s="25">
        <f t="shared" si="50"/>
        <v>0.32500000000000001</v>
      </c>
      <c r="J405" s="26">
        <f t="shared" si="51"/>
        <v>0.19500000000000001</v>
      </c>
      <c r="K405" s="26">
        <f t="shared" si="52"/>
        <v>0.22749999999999998</v>
      </c>
      <c r="L405" s="27"/>
      <c r="M405" s="31">
        <v>0.3</v>
      </c>
      <c r="N405" s="32">
        <v>1230</v>
      </c>
      <c r="O405" s="27">
        <f t="shared" si="47"/>
        <v>399.75</v>
      </c>
      <c r="P405" s="27">
        <f t="shared" si="48"/>
        <v>239.85</v>
      </c>
      <c r="Q405" s="27">
        <f t="shared" si="49"/>
        <v>279.82499999999999</v>
      </c>
      <c r="R405" s="27"/>
      <c r="S405" s="27">
        <v>313.2</v>
      </c>
      <c r="T405" s="27"/>
      <c r="U405" s="27" t="s">
        <v>76</v>
      </c>
      <c r="V405" s="32">
        <v>273</v>
      </c>
      <c r="W405" s="33"/>
      <c r="X405" s="27"/>
      <c r="Y405" s="27"/>
      <c r="Z405" s="27"/>
      <c r="AA405" s="27"/>
      <c r="AB405" s="27"/>
      <c r="AC405" s="27"/>
      <c r="AD405" s="32" t="s">
        <v>512</v>
      </c>
      <c r="AE405" s="27"/>
      <c r="AF405" s="27"/>
      <c r="AG405" s="27"/>
      <c r="AH405" s="27"/>
      <c r="AM405" s="9"/>
      <c r="AN405"/>
    </row>
    <row r="406" spans="1:40" x14ac:dyDescent="0.3">
      <c r="A406" t="s">
        <v>507</v>
      </c>
      <c r="B406" s="21" t="s">
        <v>508</v>
      </c>
      <c r="C406" s="9" t="s">
        <v>509</v>
      </c>
      <c r="D406" s="9" t="s">
        <v>43</v>
      </c>
      <c r="E406" s="30">
        <v>38</v>
      </c>
      <c r="F406" s="31">
        <v>1</v>
      </c>
      <c r="G406" s="31">
        <v>0.8</v>
      </c>
      <c r="H406" s="31">
        <v>0.65</v>
      </c>
      <c r="I406" s="25">
        <f t="shared" si="50"/>
        <v>0.52</v>
      </c>
      <c r="J406" s="26">
        <f t="shared" si="51"/>
        <v>0.312</v>
      </c>
      <c r="K406" s="26">
        <f t="shared" si="52"/>
        <v>0.36399999999999999</v>
      </c>
      <c r="L406" s="27"/>
      <c r="M406" s="31">
        <v>0.3</v>
      </c>
      <c r="N406" s="32">
        <v>1230</v>
      </c>
      <c r="O406" s="27">
        <f t="shared" ref="O406:O468" si="53">N406*I406</f>
        <v>639.6</v>
      </c>
      <c r="P406" s="27">
        <f t="shared" ref="P406:P468" si="54">N406*J406</f>
        <v>383.76</v>
      </c>
      <c r="Q406" s="27">
        <f t="shared" ref="Q406:Q468" si="55">N406*K406</f>
        <v>447.71999999999997</v>
      </c>
      <c r="R406" s="27"/>
      <c r="S406" s="27">
        <v>313.2</v>
      </c>
      <c r="T406" s="27"/>
      <c r="U406" s="27" t="s">
        <v>76</v>
      </c>
      <c r="V406" s="32">
        <v>250</v>
      </c>
      <c r="W406" s="33"/>
      <c r="X406" s="27"/>
      <c r="Y406" s="27"/>
      <c r="Z406" s="27"/>
      <c r="AA406" s="27"/>
      <c r="AB406" s="27"/>
      <c r="AC406" s="27"/>
      <c r="AD406" s="32" t="s">
        <v>512</v>
      </c>
      <c r="AE406" s="27"/>
      <c r="AF406" s="27"/>
      <c r="AG406" s="27"/>
      <c r="AH406" s="27"/>
      <c r="AM406" s="9"/>
      <c r="AN406"/>
    </row>
    <row r="407" spans="1:40" x14ac:dyDescent="0.3">
      <c r="A407" t="s">
        <v>507</v>
      </c>
      <c r="B407" s="21" t="s">
        <v>508</v>
      </c>
      <c r="C407" s="9" t="s">
        <v>509</v>
      </c>
      <c r="D407" s="9" t="s">
        <v>43</v>
      </c>
      <c r="E407" s="30">
        <v>39</v>
      </c>
      <c r="F407" s="31">
        <v>0.55000000000000004</v>
      </c>
      <c r="G407" s="31">
        <v>0.35</v>
      </c>
      <c r="H407" s="31">
        <v>0.35</v>
      </c>
      <c r="I407" s="25">
        <f t="shared" si="50"/>
        <v>6.737499999999999E-2</v>
      </c>
      <c r="J407" s="26">
        <f t="shared" si="51"/>
        <v>4.0424999999999996E-2</v>
      </c>
      <c r="K407" s="26">
        <f t="shared" si="52"/>
        <v>4.7162499999999989E-2</v>
      </c>
      <c r="L407" s="27"/>
      <c r="M407" s="31">
        <v>0.05</v>
      </c>
      <c r="N407" s="32">
        <v>1230</v>
      </c>
      <c r="O407" s="27">
        <f t="shared" si="53"/>
        <v>82.871249999999989</v>
      </c>
      <c r="P407" s="27">
        <f t="shared" si="54"/>
        <v>49.722749999999998</v>
      </c>
      <c r="Q407" s="27">
        <f t="shared" si="55"/>
        <v>58.009874999999987</v>
      </c>
      <c r="R407" s="27"/>
      <c r="S407" s="27">
        <v>52.2</v>
      </c>
      <c r="T407" s="27"/>
      <c r="U407" s="27" t="s">
        <v>76</v>
      </c>
      <c r="V407" s="32">
        <v>274</v>
      </c>
      <c r="W407" s="33"/>
      <c r="X407" s="27"/>
      <c r="Y407" s="27"/>
      <c r="Z407" s="27"/>
      <c r="AA407" s="27"/>
      <c r="AB407" s="27"/>
      <c r="AC407" s="27"/>
      <c r="AD407" s="32" t="s">
        <v>512</v>
      </c>
      <c r="AE407" s="27"/>
      <c r="AF407" s="27"/>
      <c r="AG407" s="27"/>
      <c r="AH407" s="27"/>
      <c r="AM407" s="9"/>
      <c r="AN407"/>
    </row>
    <row r="408" spans="1:40" x14ac:dyDescent="0.3">
      <c r="A408" t="s">
        <v>507</v>
      </c>
      <c r="B408" s="21" t="s">
        <v>508</v>
      </c>
      <c r="C408" s="9" t="s">
        <v>509</v>
      </c>
      <c r="D408" s="9" t="s">
        <v>43</v>
      </c>
      <c r="E408" s="30">
        <v>40</v>
      </c>
      <c r="F408" s="31">
        <v>0.8</v>
      </c>
      <c r="G408" s="31">
        <v>0.55000000000000004</v>
      </c>
      <c r="H408" s="31">
        <v>0.5</v>
      </c>
      <c r="I408" s="25">
        <f t="shared" si="50"/>
        <v>0.22000000000000003</v>
      </c>
      <c r="J408" s="26">
        <f t="shared" si="51"/>
        <v>0.13200000000000001</v>
      </c>
      <c r="K408" s="26">
        <f t="shared" si="52"/>
        <v>0.154</v>
      </c>
      <c r="L408" s="27"/>
      <c r="M408" s="31">
        <v>0.1</v>
      </c>
      <c r="N408" s="32">
        <v>1230</v>
      </c>
      <c r="O408" s="27">
        <f t="shared" si="53"/>
        <v>270.60000000000002</v>
      </c>
      <c r="P408" s="27">
        <f t="shared" si="54"/>
        <v>162.36000000000001</v>
      </c>
      <c r="Q408" s="27">
        <f t="shared" si="55"/>
        <v>189.42</v>
      </c>
      <c r="R408" s="27"/>
      <c r="S408" s="27">
        <v>104.4</v>
      </c>
      <c r="T408" s="27"/>
      <c r="U408" s="27" t="s">
        <v>76</v>
      </c>
      <c r="V408" s="32">
        <v>275</v>
      </c>
      <c r="W408" s="33"/>
      <c r="X408" s="27"/>
      <c r="Y408" s="27"/>
      <c r="Z408" s="27"/>
      <c r="AA408" s="27"/>
      <c r="AB408" s="27"/>
      <c r="AC408" s="27"/>
      <c r="AD408" s="32" t="s">
        <v>512</v>
      </c>
      <c r="AE408" s="27"/>
      <c r="AF408" s="27"/>
      <c r="AG408" s="27"/>
      <c r="AH408" s="27"/>
      <c r="AM408" s="9"/>
      <c r="AN408"/>
    </row>
    <row r="409" spans="1:40" x14ac:dyDescent="0.3">
      <c r="A409" t="s">
        <v>507</v>
      </c>
      <c r="B409" s="21" t="s">
        <v>508</v>
      </c>
      <c r="C409" s="9" t="s">
        <v>509</v>
      </c>
      <c r="D409" s="9" t="s">
        <v>43</v>
      </c>
      <c r="E409" s="30">
        <v>42</v>
      </c>
      <c r="F409" s="31">
        <v>1.1000000000000001</v>
      </c>
      <c r="G409" s="31">
        <v>1</v>
      </c>
      <c r="H409" s="31">
        <v>0.8</v>
      </c>
      <c r="I409" s="25">
        <f t="shared" si="50"/>
        <v>0.88000000000000012</v>
      </c>
      <c r="J409" s="26">
        <f t="shared" si="51"/>
        <v>0.52800000000000002</v>
      </c>
      <c r="K409" s="26">
        <f t="shared" si="52"/>
        <v>0.61599999999999999</v>
      </c>
      <c r="L409" s="27"/>
      <c r="M409" s="31">
        <v>0.6</v>
      </c>
      <c r="N409" s="32">
        <v>1230</v>
      </c>
      <c r="O409" s="27">
        <f t="shared" si="53"/>
        <v>1082.4000000000001</v>
      </c>
      <c r="P409" s="27">
        <f t="shared" si="54"/>
        <v>649.44000000000005</v>
      </c>
      <c r="Q409" s="27">
        <f t="shared" si="55"/>
        <v>757.68</v>
      </c>
      <c r="R409" s="27"/>
      <c r="S409" s="27">
        <v>626.4</v>
      </c>
      <c r="T409" s="27"/>
      <c r="U409" s="27" t="s">
        <v>76</v>
      </c>
      <c r="V409" s="32">
        <v>200</v>
      </c>
      <c r="W409" s="33"/>
      <c r="X409" s="27"/>
      <c r="Y409" s="27"/>
      <c r="Z409" s="27"/>
      <c r="AA409" s="27"/>
      <c r="AB409" s="27"/>
      <c r="AC409" s="27"/>
      <c r="AD409" s="32" t="s">
        <v>512</v>
      </c>
      <c r="AE409" s="27"/>
      <c r="AF409" s="27"/>
      <c r="AG409" s="27"/>
      <c r="AH409" s="27"/>
      <c r="AM409" s="9"/>
      <c r="AN409"/>
    </row>
    <row r="410" spans="1:40" x14ac:dyDescent="0.3">
      <c r="A410" t="s">
        <v>507</v>
      </c>
      <c r="B410" s="21" t="s">
        <v>508</v>
      </c>
      <c r="C410" s="9" t="s">
        <v>509</v>
      </c>
      <c r="D410" s="9" t="s">
        <v>43</v>
      </c>
      <c r="E410" s="30">
        <v>43</v>
      </c>
      <c r="F410" s="31">
        <v>1.35</v>
      </c>
      <c r="G410" s="31">
        <v>0.8</v>
      </c>
      <c r="H410" s="31">
        <v>0.7</v>
      </c>
      <c r="I410" s="25">
        <f t="shared" si="50"/>
        <v>0.75600000000000001</v>
      </c>
      <c r="J410" s="26">
        <f t="shared" si="51"/>
        <v>0.4536</v>
      </c>
      <c r="K410" s="26">
        <f t="shared" si="52"/>
        <v>0.5292</v>
      </c>
      <c r="L410" s="27"/>
      <c r="M410" s="31">
        <v>0.75</v>
      </c>
      <c r="N410" s="32">
        <v>1230</v>
      </c>
      <c r="O410" s="27">
        <f t="shared" si="53"/>
        <v>929.88</v>
      </c>
      <c r="P410" s="27">
        <f t="shared" si="54"/>
        <v>557.928</v>
      </c>
      <c r="Q410" s="27">
        <f t="shared" si="55"/>
        <v>650.91600000000005</v>
      </c>
      <c r="R410" s="27"/>
      <c r="S410" s="27">
        <v>783</v>
      </c>
      <c r="T410" s="27"/>
      <c r="U410" s="27" t="s">
        <v>76</v>
      </c>
      <c r="V410" s="32">
        <v>179</v>
      </c>
      <c r="W410" s="33"/>
      <c r="X410" s="27"/>
      <c r="Y410" s="27"/>
      <c r="Z410" s="27"/>
      <c r="AA410" s="27"/>
      <c r="AB410" s="27"/>
      <c r="AC410" s="27"/>
      <c r="AD410" s="32" t="s">
        <v>512</v>
      </c>
      <c r="AE410" s="27"/>
      <c r="AF410" s="27"/>
      <c r="AG410" s="27"/>
      <c r="AH410" s="27"/>
      <c r="AM410" s="9"/>
      <c r="AN410"/>
    </row>
    <row r="411" spans="1:40" x14ac:dyDescent="0.3">
      <c r="A411" t="s">
        <v>507</v>
      </c>
      <c r="B411" s="21" t="s">
        <v>508</v>
      </c>
      <c r="C411" s="9" t="s">
        <v>509</v>
      </c>
      <c r="D411" s="9" t="s">
        <v>43</v>
      </c>
      <c r="E411" s="30">
        <v>44</v>
      </c>
      <c r="F411" s="31">
        <v>0.5</v>
      </c>
      <c r="G411" s="31">
        <v>0.5</v>
      </c>
      <c r="H411" s="31">
        <v>0.4</v>
      </c>
      <c r="I411" s="25">
        <f t="shared" si="50"/>
        <v>0.1</v>
      </c>
      <c r="J411" s="26">
        <f t="shared" si="51"/>
        <v>0.06</v>
      </c>
      <c r="K411" s="26">
        <f t="shared" si="52"/>
        <v>6.9999999999999993E-2</v>
      </c>
      <c r="L411" s="27"/>
      <c r="M411" s="31">
        <v>0.1</v>
      </c>
      <c r="N411" s="32">
        <v>1230</v>
      </c>
      <c r="O411" s="27">
        <f t="shared" si="53"/>
        <v>123</v>
      </c>
      <c r="P411" s="27">
        <f t="shared" si="54"/>
        <v>73.8</v>
      </c>
      <c r="Q411" s="27">
        <f t="shared" si="55"/>
        <v>86.1</v>
      </c>
      <c r="R411" s="27"/>
      <c r="S411" s="27">
        <v>104.4</v>
      </c>
      <c r="T411" s="27"/>
      <c r="U411" s="27" t="s">
        <v>76</v>
      </c>
      <c r="V411" s="32">
        <v>187</v>
      </c>
      <c r="W411" s="33"/>
      <c r="X411" s="27"/>
      <c r="Y411" s="27"/>
      <c r="Z411" s="27"/>
      <c r="AA411" s="27"/>
      <c r="AB411" s="27"/>
      <c r="AC411" s="27"/>
      <c r="AD411" s="32" t="s">
        <v>512</v>
      </c>
      <c r="AE411" s="27"/>
      <c r="AF411" s="27"/>
      <c r="AG411" s="27"/>
      <c r="AH411" s="27"/>
      <c r="AM411" s="9"/>
      <c r="AN411"/>
    </row>
    <row r="412" spans="1:40" x14ac:dyDescent="0.3">
      <c r="A412" t="s">
        <v>507</v>
      </c>
      <c r="B412" s="21" t="s">
        <v>508</v>
      </c>
      <c r="C412" s="9" t="s">
        <v>509</v>
      </c>
      <c r="D412" s="9" t="s">
        <v>43</v>
      </c>
      <c r="E412" s="30">
        <v>45</v>
      </c>
      <c r="F412" s="31">
        <v>1.1000000000000001</v>
      </c>
      <c r="G412" s="31">
        <v>0.9</v>
      </c>
      <c r="H412" s="31">
        <v>0.7</v>
      </c>
      <c r="I412" s="25">
        <f t="shared" ref="I412:I459" si="56">F412*G412*H412</f>
        <v>0.69300000000000006</v>
      </c>
      <c r="J412" s="26">
        <f t="shared" ref="J412:J459" si="57">F412*G412*H412*0.6</f>
        <v>0.4158</v>
      </c>
      <c r="K412" s="26">
        <f t="shared" ref="K412:K459" si="58">F412*G412*H412*0.7</f>
        <v>0.48510000000000003</v>
      </c>
      <c r="L412" s="27"/>
      <c r="M412" s="31">
        <v>0.5</v>
      </c>
      <c r="N412" s="32">
        <v>1230</v>
      </c>
      <c r="O412" s="27">
        <f t="shared" si="53"/>
        <v>852.3900000000001</v>
      </c>
      <c r="P412" s="27">
        <f t="shared" si="54"/>
        <v>511.43400000000003</v>
      </c>
      <c r="Q412" s="27">
        <f t="shared" si="55"/>
        <v>596.673</v>
      </c>
      <c r="R412" s="27"/>
      <c r="S412" s="27">
        <v>522</v>
      </c>
      <c r="T412" s="27"/>
      <c r="U412" s="27" t="s">
        <v>76</v>
      </c>
      <c r="V412" s="32">
        <v>232</v>
      </c>
      <c r="W412" s="33"/>
      <c r="X412" s="27"/>
      <c r="Y412" s="27"/>
      <c r="Z412" s="27"/>
      <c r="AA412" s="27"/>
      <c r="AB412" s="27"/>
      <c r="AC412" s="27"/>
      <c r="AD412" s="32" t="s">
        <v>512</v>
      </c>
      <c r="AE412" s="27"/>
      <c r="AF412" s="27"/>
      <c r="AG412" s="27"/>
      <c r="AH412" s="27"/>
      <c r="AM412" s="9"/>
      <c r="AN412"/>
    </row>
    <row r="413" spans="1:40" x14ac:dyDescent="0.3">
      <c r="A413" t="s">
        <v>507</v>
      </c>
      <c r="B413" s="21" t="s">
        <v>508</v>
      </c>
      <c r="C413" s="9" t="s">
        <v>509</v>
      </c>
      <c r="D413" s="9" t="s">
        <v>43</v>
      </c>
      <c r="E413" s="30">
        <v>50</v>
      </c>
      <c r="F413" s="31">
        <v>0.65</v>
      </c>
      <c r="G413" s="31">
        <v>0.5</v>
      </c>
      <c r="H413" s="31">
        <v>0.3</v>
      </c>
      <c r="I413" s="25">
        <f t="shared" si="56"/>
        <v>9.7500000000000003E-2</v>
      </c>
      <c r="J413" s="26">
        <f t="shared" si="57"/>
        <v>5.8499999999999996E-2</v>
      </c>
      <c r="K413" s="26">
        <f t="shared" si="58"/>
        <v>6.8249999999999991E-2</v>
      </c>
      <c r="L413" s="27"/>
      <c r="M413" s="31">
        <v>0.1</v>
      </c>
      <c r="N413" s="32">
        <v>1230</v>
      </c>
      <c r="O413" s="27">
        <f t="shared" si="53"/>
        <v>119.925</v>
      </c>
      <c r="P413" s="27">
        <f t="shared" si="54"/>
        <v>71.954999999999998</v>
      </c>
      <c r="Q413" s="27">
        <f t="shared" si="55"/>
        <v>83.947499999999991</v>
      </c>
      <c r="R413" s="27"/>
      <c r="S413" s="27">
        <v>104.4</v>
      </c>
      <c r="T413" s="27"/>
      <c r="U413" s="27" t="s">
        <v>76</v>
      </c>
      <c r="V413" s="32">
        <v>136</v>
      </c>
      <c r="W413" s="33"/>
      <c r="X413" s="27"/>
      <c r="Y413" s="27"/>
      <c r="Z413" s="27"/>
      <c r="AA413" s="27"/>
      <c r="AB413" s="27"/>
      <c r="AC413" s="27"/>
      <c r="AD413" s="32" t="s">
        <v>512</v>
      </c>
      <c r="AE413" s="27"/>
      <c r="AF413" s="27"/>
      <c r="AG413" s="27"/>
      <c r="AH413" s="27"/>
      <c r="AM413" s="9"/>
      <c r="AN413"/>
    </row>
    <row r="414" spans="1:40" x14ac:dyDescent="0.3">
      <c r="A414" t="s">
        <v>507</v>
      </c>
      <c r="B414" s="21" t="s">
        <v>508</v>
      </c>
      <c r="C414" s="9" t="s">
        <v>509</v>
      </c>
      <c r="D414" s="9" t="s">
        <v>43</v>
      </c>
      <c r="E414" s="30">
        <v>51</v>
      </c>
      <c r="F414" s="31">
        <v>0.5</v>
      </c>
      <c r="G414" s="31">
        <v>0.5</v>
      </c>
      <c r="H414" s="31">
        <v>0.3</v>
      </c>
      <c r="I414" s="25">
        <f t="shared" si="56"/>
        <v>7.4999999999999997E-2</v>
      </c>
      <c r="J414" s="26">
        <f t="shared" si="57"/>
        <v>4.4999999999999998E-2</v>
      </c>
      <c r="K414" s="26">
        <f t="shared" si="58"/>
        <v>5.2499999999999998E-2</v>
      </c>
      <c r="L414" s="27"/>
      <c r="M414" s="31">
        <v>0.05</v>
      </c>
      <c r="N414" s="32">
        <v>1230</v>
      </c>
      <c r="O414" s="27">
        <f t="shared" si="53"/>
        <v>92.25</v>
      </c>
      <c r="P414" s="27">
        <f t="shared" si="54"/>
        <v>55.35</v>
      </c>
      <c r="Q414" s="27">
        <f t="shared" si="55"/>
        <v>64.575000000000003</v>
      </c>
      <c r="R414" s="27"/>
      <c r="S414" s="27">
        <v>52.2</v>
      </c>
      <c r="T414" s="27"/>
      <c r="U414" s="27" t="s">
        <v>76</v>
      </c>
      <c r="V414" s="32">
        <v>136</v>
      </c>
      <c r="W414" s="33"/>
      <c r="X414" s="27"/>
      <c r="Y414" s="27"/>
      <c r="Z414" s="27"/>
      <c r="AA414" s="27"/>
      <c r="AB414" s="27"/>
      <c r="AC414" s="27"/>
      <c r="AD414" s="32" t="s">
        <v>512</v>
      </c>
      <c r="AE414" s="27"/>
      <c r="AF414" s="27"/>
      <c r="AG414" s="27"/>
      <c r="AH414" s="27"/>
      <c r="AM414" s="9"/>
      <c r="AN414"/>
    </row>
    <row r="415" spans="1:40" x14ac:dyDescent="0.3">
      <c r="A415" t="s">
        <v>507</v>
      </c>
      <c r="B415" s="21" t="s">
        <v>508</v>
      </c>
      <c r="C415" s="9" t="s">
        <v>509</v>
      </c>
      <c r="D415" s="9" t="s">
        <v>43</v>
      </c>
      <c r="E415" s="30" t="s">
        <v>514</v>
      </c>
      <c r="F415" s="31">
        <v>1.1499999999999999</v>
      </c>
      <c r="G415" s="31">
        <v>0.6</v>
      </c>
      <c r="H415" s="31">
        <v>0.4</v>
      </c>
      <c r="I415" s="25">
        <f t="shared" si="56"/>
        <v>0.27599999999999997</v>
      </c>
      <c r="J415" s="26">
        <f t="shared" si="57"/>
        <v>0.16559999999999997</v>
      </c>
      <c r="K415" s="26">
        <f t="shared" si="58"/>
        <v>0.19319999999999996</v>
      </c>
      <c r="L415" s="27"/>
      <c r="M415" s="31">
        <v>0.2</v>
      </c>
      <c r="N415" s="32">
        <v>1230</v>
      </c>
      <c r="O415" s="27">
        <f t="shared" si="53"/>
        <v>339.47999999999996</v>
      </c>
      <c r="P415" s="27">
        <f t="shared" si="54"/>
        <v>203.68799999999996</v>
      </c>
      <c r="Q415" s="27">
        <f t="shared" si="55"/>
        <v>237.63599999999994</v>
      </c>
      <c r="R415" s="27"/>
      <c r="S415" s="27">
        <v>208.8</v>
      </c>
      <c r="T415" s="27"/>
      <c r="U415" s="27" t="s">
        <v>76</v>
      </c>
      <c r="V415" s="32">
        <v>128</v>
      </c>
      <c r="W415" s="33"/>
      <c r="X415" s="27"/>
      <c r="Y415" s="27"/>
      <c r="Z415" s="27"/>
      <c r="AA415" s="27"/>
      <c r="AB415" s="27"/>
      <c r="AC415" s="27"/>
      <c r="AD415" s="32" t="s">
        <v>512</v>
      </c>
      <c r="AE415" s="27"/>
      <c r="AF415" s="27"/>
      <c r="AG415" s="27"/>
      <c r="AH415" s="27"/>
      <c r="AM415" s="9"/>
      <c r="AN415"/>
    </row>
    <row r="416" spans="1:40" x14ac:dyDescent="0.3">
      <c r="A416" t="s">
        <v>507</v>
      </c>
      <c r="B416" s="21" t="s">
        <v>508</v>
      </c>
      <c r="C416" s="9" t="s">
        <v>509</v>
      </c>
      <c r="D416" s="9" t="s">
        <v>43</v>
      </c>
      <c r="E416" s="30" t="s">
        <v>515</v>
      </c>
      <c r="F416" s="31">
        <v>0.25</v>
      </c>
      <c r="G416" s="31">
        <v>0.25</v>
      </c>
      <c r="H416" s="31">
        <v>0.15</v>
      </c>
      <c r="I416" s="25">
        <f t="shared" si="56"/>
        <v>9.3749999999999997E-3</v>
      </c>
      <c r="J416" s="26">
        <f t="shared" si="57"/>
        <v>5.6249999999999998E-3</v>
      </c>
      <c r="K416" s="26">
        <f t="shared" si="58"/>
        <v>6.5624999999999998E-3</v>
      </c>
      <c r="L416" s="27"/>
      <c r="M416" s="31">
        <v>0.05</v>
      </c>
      <c r="N416" s="32">
        <v>1230</v>
      </c>
      <c r="O416" s="27">
        <f t="shared" si="53"/>
        <v>11.53125</v>
      </c>
      <c r="P416" s="27">
        <f t="shared" si="54"/>
        <v>6.9187500000000002</v>
      </c>
      <c r="Q416" s="27">
        <f t="shared" si="55"/>
        <v>8.0718750000000004</v>
      </c>
      <c r="R416" s="27"/>
      <c r="S416" s="27">
        <v>52.2</v>
      </c>
      <c r="T416" s="27"/>
      <c r="U416" s="27" t="s">
        <v>76</v>
      </c>
      <c r="V416" s="32">
        <v>128</v>
      </c>
      <c r="W416" s="33"/>
      <c r="X416" s="27"/>
      <c r="Y416" s="27"/>
      <c r="Z416" s="27"/>
      <c r="AA416" s="27"/>
      <c r="AB416" s="27"/>
      <c r="AC416" s="27"/>
      <c r="AD416" s="32" t="s">
        <v>512</v>
      </c>
      <c r="AE416" s="27"/>
      <c r="AF416" s="27"/>
      <c r="AG416" s="27"/>
      <c r="AH416" s="27"/>
      <c r="AM416" s="9"/>
      <c r="AN416"/>
    </row>
    <row r="417" spans="1:40" x14ac:dyDescent="0.3">
      <c r="A417" t="s">
        <v>507</v>
      </c>
      <c r="B417" s="21" t="s">
        <v>508</v>
      </c>
      <c r="C417" s="9" t="s">
        <v>509</v>
      </c>
      <c r="D417" s="9" t="s">
        <v>43</v>
      </c>
      <c r="E417" s="30" t="s">
        <v>516</v>
      </c>
      <c r="F417" s="31">
        <v>0.9</v>
      </c>
      <c r="G417" s="31">
        <v>0.45</v>
      </c>
      <c r="H417" s="31">
        <v>0.3</v>
      </c>
      <c r="I417" s="25">
        <f t="shared" si="56"/>
        <v>0.1215</v>
      </c>
      <c r="J417" s="26">
        <f t="shared" si="57"/>
        <v>7.2899999999999993E-2</v>
      </c>
      <c r="K417" s="26">
        <f t="shared" si="58"/>
        <v>8.5049999999999987E-2</v>
      </c>
      <c r="L417" s="27"/>
      <c r="M417" s="31">
        <v>0.1</v>
      </c>
      <c r="N417" s="32">
        <v>1230</v>
      </c>
      <c r="O417" s="27">
        <f t="shared" si="53"/>
        <v>149.44499999999999</v>
      </c>
      <c r="P417" s="27">
        <f t="shared" si="54"/>
        <v>89.666999999999987</v>
      </c>
      <c r="Q417" s="27">
        <f t="shared" si="55"/>
        <v>104.61149999999998</v>
      </c>
      <c r="R417" s="27"/>
      <c r="S417" s="27">
        <v>104.4</v>
      </c>
      <c r="T417" s="27"/>
      <c r="U417" s="27" t="s">
        <v>76</v>
      </c>
      <c r="V417" s="32">
        <v>128</v>
      </c>
      <c r="W417" s="33"/>
      <c r="X417" s="27"/>
      <c r="Y417" s="27"/>
      <c r="Z417" s="27"/>
      <c r="AA417" s="27"/>
      <c r="AB417" s="27"/>
      <c r="AC417" s="27"/>
      <c r="AD417" s="32" t="s">
        <v>512</v>
      </c>
      <c r="AE417" s="27"/>
      <c r="AF417" s="27"/>
      <c r="AG417" s="27"/>
      <c r="AH417" s="27"/>
      <c r="AM417" s="9"/>
      <c r="AN417"/>
    </row>
    <row r="418" spans="1:40" x14ac:dyDescent="0.3">
      <c r="A418" t="s">
        <v>507</v>
      </c>
      <c r="B418" s="21" t="s">
        <v>508</v>
      </c>
      <c r="C418" s="9" t="s">
        <v>509</v>
      </c>
      <c r="D418" s="9" t="s">
        <v>43</v>
      </c>
      <c r="E418" s="30" t="s">
        <v>517</v>
      </c>
      <c r="F418" s="31">
        <v>0.6</v>
      </c>
      <c r="G418" s="31">
        <v>0.3</v>
      </c>
      <c r="H418" s="31">
        <v>0.2</v>
      </c>
      <c r="I418" s="25">
        <f t="shared" si="56"/>
        <v>3.5999999999999997E-2</v>
      </c>
      <c r="J418" s="26">
        <f t="shared" si="57"/>
        <v>2.1599999999999998E-2</v>
      </c>
      <c r="K418" s="26">
        <f t="shared" si="58"/>
        <v>2.5199999999999997E-2</v>
      </c>
      <c r="L418" s="27"/>
      <c r="M418" s="31">
        <v>0.05</v>
      </c>
      <c r="N418" s="32">
        <v>1230</v>
      </c>
      <c r="O418" s="27">
        <f t="shared" si="53"/>
        <v>44.279999999999994</v>
      </c>
      <c r="P418" s="27">
        <f t="shared" si="54"/>
        <v>26.567999999999998</v>
      </c>
      <c r="Q418" s="27">
        <f t="shared" si="55"/>
        <v>30.995999999999995</v>
      </c>
      <c r="R418" s="27"/>
      <c r="S418" s="27">
        <v>52.2</v>
      </c>
      <c r="T418" s="27"/>
      <c r="U418" s="27" t="s">
        <v>76</v>
      </c>
      <c r="V418" s="32">
        <v>128</v>
      </c>
      <c r="W418" s="33"/>
      <c r="X418" s="27"/>
      <c r="Y418" s="27"/>
      <c r="Z418" s="27"/>
      <c r="AA418" s="27"/>
      <c r="AB418" s="27"/>
      <c r="AC418" s="27"/>
      <c r="AD418" s="32" t="s">
        <v>512</v>
      </c>
      <c r="AE418" s="27"/>
      <c r="AF418" s="27"/>
      <c r="AG418" s="27"/>
      <c r="AH418" s="27"/>
      <c r="AM418" s="9"/>
      <c r="AN418"/>
    </row>
    <row r="419" spans="1:40" x14ac:dyDescent="0.3">
      <c r="A419" t="s">
        <v>507</v>
      </c>
      <c r="B419" s="21" t="s">
        <v>508</v>
      </c>
      <c r="C419" s="9" t="s">
        <v>509</v>
      </c>
      <c r="D419" s="9" t="s">
        <v>43</v>
      </c>
      <c r="E419" s="30" t="s">
        <v>518</v>
      </c>
      <c r="F419" s="31">
        <v>0.2</v>
      </c>
      <c r="G419" s="31">
        <v>0.2</v>
      </c>
      <c r="H419" s="31">
        <v>0.2</v>
      </c>
      <c r="I419" s="25">
        <f t="shared" si="56"/>
        <v>8.0000000000000019E-3</v>
      </c>
      <c r="J419" s="26">
        <f t="shared" si="57"/>
        <v>4.8000000000000013E-3</v>
      </c>
      <c r="K419" s="26">
        <f t="shared" si="58"/>
        <v>5.6000000000000008E-3</v>
      </c>
      <c r="L419" s="27"/>
      <c r="M419" s="31">
        <v>0.05</v>
      </c>
      <c r="N419" s="32">
        <v>1230</v>
      </c>
      <c r="O419" s="27">
        <f t="shared" si="53"/>
        <v>9.8400000000000016</v>
      </c>
      <c r="P419" s="27">
        <f t="shared" si="54"/>
        <v>5.9040000000000017</v>
      </c>
      <c r="Q419" s="27">
        <f t="shared" si="55"/>
        <v>6.8880000000000008</v>
      </c>
      <c r="R419" s="27"/>
      <c r="S419" s="27">
        <v>52.2</v>
      </c>
      <c r="T419" s="27"/>
      <c r="U419" s="27" t="s">
        <v>76</v>
      </c>
      <c r="V419" s="32">
        <v>128</v>
      </c>
      <c r="W419" s="33"/>
      <c r="X419" s="27"/>
      <c r="Y419" s="27"/>
      <c r="Z419" s="27"/>
      <c r="AA419" s="27"/>
      <c r="AB419" s="27"/>
      <c r="AC419" s="27"/>
      <c r="AD419" s="32" t="s">
        <v>512</v>
      </c>
      <c r="AE419" s="27"/>
      <c r="AF419" s="27"/>
      <c r="AG419" s="27"/>
      <c r="AH419" s="27"/>
      <c r="AM419" s="9"/>
      <c r="AN419"/>
    </row>
    <row r="420" spans="1:40" x14ac:dyDescent="0.3">
      <c r="A420" t="s">
        <v>507</v>
      </c>
      <c r="B420" s="21" t="s">
        <v>508</v>
      </c>
      <c r="C420" s="9" t="s">
        <v>509</v>
      </c>
      <c r="D420" s="9" t="s">
        <v>43</v>
      </c>
      <c r="E420" s="30">
        <v>54</v>
      </c>
      <c r="F420" s="31">
        <v>0.7</v>
      </c>
      <c r="G420" s="31">
        <v>0.6</v>
      </c>
      <c r="H420" s="31">
        <v>0.55000000000000004</v>
      </c>
      <c r="I420" s="25">
        <f t="shared" si="56"/>
        <v>0.23100000000000001</v>
      </c>
      <c r="J420" s="26">
        <f t="shared" si="57"/>
        <v>0.1386</v>
      </c>
      <c r="K420" s="26">
        <f t="shared" si="58"/>
        <v>0.16170000000000001</v>
      </c>
      <c r="L420" s="27"/>
      <c r="M420" s="31">
        <v>0.1</v>
      </c>
      <c r="N420" s="32">
        <v>1230</v>
      </c>
      <c r="O420" s="27">
        <f t="shared" si="53"/>
        <v>284.13</v>
      </c>
      <c r="P420" s="27">
        <f t="shared" si="54"/>
        <v>170.47800000000001</v>
      </c>
      <c r="Q420" s="27">
        <f t="shared" si="55"/>
        <v>198.89100000000002</v>
      </c>
      <c r="R420" s="27"/>
      <c r="S420" s="27">
        <v>104.4</v>
      </c>
      <c r="T420" s="27"/>
      <c r="U420" s="27" t="s">
        <v>76</v>
      </c>
      <c r="V420" s="32">
        <v>128</v>
      </c>
      <c r="W420" s="33"/>
      <c r="X420" s="27"/>
      <c r="Y420" s="27"/>
      <c r="Z420" s="27"/>
      <c r="AA420" s="27"/>
      <c r="AB420" s="27"/>
      <c r="AC420" s="27"/>
      <c r="AD420" s="32" t="s">
        <v>512</v>
      </c>
      <c r="AE420" s="27"/>
      <c r="AF420" s="27"/>
      <c r="AG420" s="27"/>
      <c r="AH420" s="27"/>
      <c r="AM420" s="9"/>
      <c r="AN420"/>
    </row>
    <row r="421" spans="1:40" x14ac:dyDescent="0.3">
      <c r="A421" t="s">
        <v>507</v>
      </c>
      <c r="B421" s="21" t="s">
        <v>508</v>
      </c>
      <c r="C421" s="9" t="s">
        <v>509</v>
      </c>
      <c r="D421" s="9" t="s">
        <v>43</v>
      </c>
      <c r="E421" s="30">
        <v>55</v>
      </c>
      <c r="F421" s="31">
        <v>0.4</v>
      </c>
      <c r="G421" s="31">
        <v>0.3</v>
      </c>
      <c r="H421" s="31">
        <v>0.25</v>
      </c>
      <c r="I421" s="25">
        <f t="shared" si="56"/>
        <v>0.03</v>
      </c>
      <c r="J421" s="26">
        <f t="shared" si="57"/>
        <v>1.7999999999999999E-2</v>
      </c>
      <c r="K421" s="26">
        <f t="shared" si="58"/>
        <v>2.0999999999999998E-2</v>
      </c>
      <c r="L421" s="27"/>
      <c r="M421" s="31">
        <v>0.05</v>
      </c>
      <c r="N421" s="32">
        <v>1230</v>
      </c>
      <c r="O421" s="27">
        <f t="shared" si="53"/>
        <v>36.9</v>
      </c>
      <c r="P421" s="27">
        <f t="shared" si="54"/>
        <v>22.139999999999997</v>
      </c>
      <c r="Q421" s="27">
        <f t="shared" si="55"/>
        <v>25.83</v>
      </c>
      <c r="R421" s="27"/>
      <c r="S421" s="27">
        <v>52.2</v>
      </c>
      <c r="T421" s="27"/>
      <c r="U421" s="27" t="s">
        <v>76</v>
      </c>
      <c r="V421" s="32">
        <v>135</v>
      </c>
      <c r="W421" s="33"/>
      <c r="X421" s="27"/>
      <c r="Y421" s="27"/>
      <c r="Z421" s="27"/>
      <c r="AA421" s="27"/>
      <c r="AB421" s="27"/>
      <c r="AC421" s="27"/>
      <c r="AD421" s="32" t="s">
        <v>512</v>
      </c>
      <c r="AE421" s="27"/>
      <c r="AF421" s="27"/>
      <c r="AG421" s="27"/>
      <c r="AH421" s="27"/>
      <c r="AM421" s="9"/>
      <c r="AN421"/>
    </row>
    <row r="422" spans="1:40" x14ac:dyDescent="0.3">
      <c r="A422" t="s">
        <v>507</v>
      </c>
      <c r="B422" s="21" t="s">
        <v>508</v>
      </c>
      <c r="C422" s="9" t="s">
        <v>509</v>
      </c>
      <c r="D422" s="9" t="s">
        <v>43</v>
      </c>
      <c r="E422" s="30">
        <v>56</v>
      </c>
      <c r="F422" s="31">
        <v>0.5</v>
      </c>
      <c r="G422" s="31">
        <v>0.3</v>
      </c>
      <c r="H422" s="31">
        <v>0.3</v>
      </c>
      <c r="I422" s="25">
        <f t="shared" si="56"/>
        <v>4.4999999999999998E-2</v>
      </c>
      <c r="J422" s="26">
        <f t="shared" si="57"/>
        <v>2.7E-2</v>
      </c>
      <c r="K422" s="26">
        <f t="shared" si="58"/>
        <v>3.15E-2</v>
      </c>
      <c r="L422" s="27"/>
      <c r="M422" s="31">
        <v>0.05</v>
      </c>
      <c r="N422" s="32">
        <v>1230</v>
      </c>
      <c r="O422" s="27">
        <f t="shared" si="53"/>
        <v>55.35</v>
      </c>
      <c r="P422" s="27">
        <f t="shared" si="54"/>
        <v>33.21</v>
      </c>
      <c r="Q422" s="27">
        <f t="shared" si="55"/>
        <v>38.744999999999997</v>
      </c>
      <c r="R422" s="27"/>
      <c r="S422" s="27">
        <v>52.2</v>
      </c>
      <c r="T422" s="27"/>
      <c r="U422" s="27" t="s">
        <v>76</v>
      </c>
      <c r="V422" s="32">
        <v>135</v>
      </c>
      <c r="W422" s="33"/>
      <c r="X422" s="27"/>
      <c r="Y422" s="27"/>
      <c r="Z422" s="27"/>
      <c r="AA422" s="27"/>
      <c r="AB422" s="27"/>
      <c r="AC422" s="27"/>
      <c r="AD422" s="32" t="s">
        <v>512</v>
      </c>
      <c r="AE422" s="27"/>
      <c r="AF422" s="27"/>
      <c r="AG422" s="27"/>
      <c r="AH422" s="27"/>
      <c r="AM422" s="9"/>
      <c r="AN422"/>
    </row>
    <row r="423" spans="1:40" x14ac:dyDescent="0.3">
      <c r="A423" t="s">
        <v>507</v>
      </c>
      <c r="B423" s="21" t="s">
        <v>508</v>
      </c>
      <c r="C423" s="9" t="s">
        <v>509</v>
      </c>
      <c r="D423" s="9" t="s">
        <v>43</v>
      </c>
      <c r="E423" s="30">
        <v>57</v>
      </c>
      <c r="F423" s="31">
        <v>0.4</v>
      </c>
      <c r="G423" s="31">
        <v>0.25</v>
      </c>
      <c r="H423" s="31">
        <v>0.2</v>
      </c>
      <c r="I423" s="25">
        <f t="shared" si="56"/>
        <v>2.0000000000000004E-2</v>
      </c>
      <c r="J423" s="26">
        <f t="shared" si="57"/>
        <v>1.2000000000000002E-2</v>
      </c>
      <c r="K423" s="26">
        <f t="shared" si="58"/>
        <v>1.4000000000000002E-2</v>
      </c>
      <c r="L423" s="27"/>
      <c r="M423" s="31">
        <v>0.02</v>
      </c>
      <c r="N423" s="32">
        <v>1230</v>
      </c>
      <c r="O423" s="27">
        <f t="shared" si="53"/>
        <v>24.600000000000005</v>
      </c>
      <c r="P423" s="27">
        <f t="shared" si="54"/>
        <v>14.760000000000002</v>
      </c>
      <c r="Q423" s="27">
        <f t="shared" si="55"/>
        <v>17.220000000000002</v>
      </c>
      <c r="R423" s="27"/>
      <c r="S423" s="27">
        <v>20.88</v>
      </c>
      <c r="T423" s="27"/>
      <c r="U423" s="27" t="s">
        <v>76</v>
      </c>
      <c r="V423" s="32">
        <v>135</v>
      </c>
      <c r="W423" s="33"/>
      <c r="X423" s="27"/>
      <c r="Y423" s="27"/>
      <c r="Z423" s="27"/>
      <c r="AA423" s="27"/>
      <c r="AB423" s="27"/>
      <c r="AC423" s="27"/>
      <c r="AD423" s="32" t="s">
        <v>512</v>
      </c>
      <c r="AE423" s="27"/>
      <c r="AF423" s="27"/>
      <c r="AG423" s="27"/>
      <c r="AH423" s="27"/>
      <c r="AM423" s="9"/>
      <c r="AN423"/>
    </row>
    <row r="424" spans="1:40" x14ac:dyDescent="0.3">
      <c r="A424" t="s">
        <v>507</v>
      </c>
      <c r="B424" s="21" t="s">
        <v>508</v>
      </c>
      <c r="C424" s="9" t="s">
        <v>509</v>
      </c>
      <c r="D424" s="9" t="s">
        <v>43</v>
      </c>
      <c r="E424" s="30">
        <v>58</v>
      </c>
      <c r="F424" s="31">
        <v>0.3</v>
      </c>
      <c r="G424" s="31">
        <v>0.25</v>
      </c>
      <c r="H424" s="31">
        <v>0.25</v>
      </c>
      <c r="I424" s="25">
        <f t="shared" si="56"/>
        <v>1.8749999999999999E-2</v>
      </c>
      <c r="J424" s="26">
        <f t="shared" si="57"/>
        <v>1.125E-2</v>
      </c>
      <c r="K424" s="26">
        <f t="shared" si="58"/>
        <v>1.3125E-2</v>
      </c>
      <c r="L424" s="27"/>
      <c r="M424" s="31">
        <v>0.02</v>
      </c>
      <c r="N424" s="32">
        <v>1230</v>
      </c>
      <c r="O424" s="27">
        <f t="shared" si="53"/>
        <v>23.0625</v>
      </c>
      <c r="P424" s="27">
        <f t="shared" si="54"/>
        <v>13.8375</v>
      </c>
      <c r="Q424" s="27">
        <f t="shared" si="55"/>
        <v>16.143750000000001</v>
      </c>
      <c r="R424" s="27"/>
      <c r="S424" s="27">
        <v>20.88</v>
      </c>
      <c r="T424" s="27"/>
      <c r="U424" s="27" t="s">
        <v>76</v>
      </c>
      <c r="V424" s="32">
        <v>135</v>
      </c>
      <c r="W424" s="33"/>
      <c r="X424" s="27"/>
      <c r="Y424" s="27"/>
      <c r="Z424" s="27"/>
      <c r="AA424" s="27"/>
      <c r="AB424" s="27"/>
      <c r="AC424" s="27"/>
      <c r="AD424" s="32" t="s">
        <v>512</v>
      </c>
      <c r="AE424" s="27"/>
      <c r="AF424" s="27"/>
      <c r="AG424" s="27"/>
      <c r="AH424" s="27"/>
      <c r="AM424" s="9"/>
      <c r="AN424"/>
    </row>
    <row r="425" spans="1:40" x14ac:dyDescent="0.3">
      <c r="A425" t="s">
        <v>507</v>
      </c>
      <c r="B425" s="21" t="s">
        <v>508</v>
      </c>
      <c r="C425" s="9" t="s">
        <v>509</v>
      </c>
      <c r="D425" s="9" t="s">
        <v>43</v>
      </c>
      <c r="E425" s="30">
        <v>59</v>
      </c>
      <c r="F425" s="31">
        <v>0.6</v>
      </c>
      <c r="G425" s="31">
        <v>0.55000000000000004</v>
      </c>
      <c r="H425" s="31">
        <v>0.5</v>
      </c>
      <c r="I425" s="25">
        <f t="shared" si="56"/>
        <v>0.16500000000000001</v>
      </c>
      <c r="J425" s="26">
        <f t="shared" si="57"/>
        <v>9.9000000000000005E-2</v>
      </c>
      <c r="K425" s="26">
        <f t="shared" si="58"/>
        <v>0.11549999999999999</v>
      </c>
      <c r="L425" s="27"/>
      <c r="M425" s="31">
        <v>0.1</v>
      </c>
      <c r="N425" s="32">
        <v>1230</v>
      </c>
      <c r="O425" s="27">
        <f t="shared" si="53"/>
        <v>202.95000000000002</v>
      </c>
      <c r="P425" s="27">
        <f t="shared" si="54"/>
        <v>121.77000000000001</v>
      </c>
      <c r="Q425" s="27">
        <f t="shared" si="55"/>
        <v>142.065</v>
      </c>
      <c r="R425" s="27"/>
      <c r="S425" s="27">
        <v>104.4</v>
      </c>
      <c r="T425" s="27"/>
      <c r="U425" s="27" t="s">
        <v>76</v>
      </c>
      <c r="V425" s="32">
        <v>135</v>
      </c>
      <c r="W425" s="33"/>
      <c r="X425" s="27"/>
      <c r="Y425" s="27"/>
      <c r="Z425" s="27"/>
      <c r="AA425" s="27"/>
      <c r="AB425" s="27"/>
      <c r="AC425" s="27"/>
      <c r="AD425" s="32" t="s">
        <v>512</v>
      </c>
      <c r="AE425" s="27"/>
      <c r="AF425" s="27"/>
      <c r="AG425" s="27"/>
      <c r="AH425" s="27"/>
      <c r="AM425" s="9"/>
      <c r="AN425"/>
    </row>
    <row r="426" spans="1:40" x14ac:dyDescent="0.3">
      <c r="A426" t="s">
        <v>507</v>
      </c>
      <c r="B426" s="21" t="s">
        <v>508</v>
      </c>
      <c r="C426" s="9" t="s">
        <v>509</v>
      </c>
      <c r="D426" s="9" t="s">
        <v>43</v>
      </c>
      <c r="E426" s="30">
        <v>61</v>
      </c>
      <c r="F426" s="31">
        <v>0.7</v>
      </c>
      <c r="G426" s="31">
        <v>0.6</v>
      </c>
      <c r="H426" s="31">
        <v>0.4</v>
      </c>
      <c r="I426" s="25">
        <f t="shared" si="56"/>
        <v>0.16800000000000001</v>
      </c>
      <c r="J426" s="26">
        <f t="shared" si="57"/>
        <v>0.1008</v>
      </c>
      <c r="K426" s="26">
        <f t="shared" si="58"/>
        <v>0.1176</v>
      </c>
      <c r="L426" s="27"/>
      <c r="M426" s="31">
        <v>0.1</v>
      </c>
      <c r="N426" s="32">
        <v>1230</v>
      </c>
      <c r="O426" s="27">
        <f t="shared" si="53"/>
        <v>206.64000000000001</v>
      </c>
      <c r="P426" s="27">
        <f t="shared" si="54"/>
        <v>123.98399999999999</v>
      </c>
      <c r="Q426" s="27">
        <f t="shared" si="55"/>
        <v>144.648</v>
      </c>
      <c r="R426" s="27"/>
      <c r="S426" s="27">
        <v>104.4</v>
      </c>
      <c r="T426" s="27"/>
      <c r="U426" s="27" t="s">
        <v>76</v>
      </c>
      <c r="V426" s="32">
        <v>126</v>
      </c>
      <c r="W426" s="33"/>
      <c r="X426" s="27"/>
      <c r="Y426" s="27"/>
      <c r="Z426" s="27"/>
      <c r="AA426" s="27"/>
      <c r="AB426" s="27"/>
      <c r="AC426" s="27"/>
      <c r="AD426" s="32" t="s">
        <v>512</v>
      </c>
      <c r="AE426" s="27"/>
      <c r="AF426" s="27"/>
      <c r="AG426" s="27"/>
      <c r="AH426" s="27"/>
      <c r="AM426" s="9"/>
      <c r="AN426"/>
    </row>
    <row r="427" spans="1:40" x14ac:dyDescent="0.3">
      <c r="A427" t="s">
        <v>507</v>
      </c>
      <c r="B427" s="21" t="s">
        <v>508</v>
      </c>
      <c r="C427" s="9" t="s">
        <v>509</v>
      </c>
      <c r="D427" s="9" t="s">
        <v>43</v>
      </c>
      <c r="E427" s="30">
        <v>62</v>
      </c>
      <c r="F427" s="31">
        <v>0.5</v>
      </c>
      <c r="G427" s="31">
        <v>0.5</v>
      </c>
      <c r="H427" s="31">
        <v>0.5</v>
      </c>
      <c r="I427" s="25">
        <f t="shared" si="56"/>
        <v>0.125</v>
      </c>
      <c r="J427" s="26">
        <f t="shared" si="57"/>
        <v>7.4999999999999997E-2</v>
      </c>
      <c r="K427" s="26">
        <f t="shared" si="58"/>
        <v>8.7499999999999994E-2</v>
      </c>
      <c r="L427" s="27"/>
      <c r="M427" s="31">
        <v>0.1</v>
      </c>
      <c r="N427" s="32">
        <v>1230</v>
      </c>
      <c r="O427" s="27">
        <f t="shared" si="53"/>
        <v>153.75</v>
      </c>
      <c r="P427" s="27">
        <f t="shared" si="54"/>
        <v>92.25</v>
      </c>
      <c r="Q427" s="27">
        <f t="shared" si="55"/>
        <v>107.625</v>
      </c>
      <c r="R427" s="27"/>
      <c r="S427" s="27">
        <v>104.4</v>
      </c>
      <c r="T427" s="27"/>
      <c r="U427" s="27" t="s">
        <v>76</v>
      </c>
      <c r="V427" s="32">
        <v>126</v>
      </c>
      <c r="W427" s="33"/>
      <c r="X427" s="27"/>
      <c r="Y427" s="27"/>
      <c r="Z427" s="27"/>
      <c r="AA427" s="27"/>
      <c r="AB427" s="27"/>
      <c r="AC427" s="27"/>
      <c r="AD427" s="32" t="s">
        <v>512</v>
      </c>
      <c r="AE427" s="27"/>
      <c r="AF427" s="27"/>
      <c r="AG427" s="27"/>
      <c r="AH427" s="27"/>
      <c r="AM427" s="9"/>
      <c r="AN427"/>
    </row>
    <row r="428" spans="1:40" x14ac:dyDescent="0.3">
      <c r="A428" t="s">
        <v>507</v>
      </c>
      <c r="B428" s="21" t="s">
        <v>508</v>
      </c>
      <c r="C428" s="9" t="s">
        <v>509</v>
      </c>
      <c r="D428" s="9" t="s">
        <v>43</v>
      </c>
      <c r="E428" s="30">
        <v>63</v>
      </c>
      <c r="F428" s="31">
        <v>0.7</v>
      </c>
      <c r="G428" s="31">
        <v>0.5</v>
      </c>
      <c r="H428" s="31">
        <v>0.45</v>
      </c>
      <c r="I428" s="25">
        <f t="shared" si="56"/>
        <v>0.1575</v>
      </c>
      <c r="J428" s="26">
        <f t="shared" si="57"/>
        <v>9.4500000000000001E-2</v>
      </c>
      <c r="K428" s="26">
        <f t="shared" si="58"/>
        <v>0.11024999999999999</v>
      </c>
      <c r="L428" s="27"/>
      <c r="M428" s="31">
        <v>0.1</v>
      </c>
      <c r="N428" s="32">
        <v>1230</v>
      </c>
      <c r="O428" s="27">
        <f t="shared" si="53"/>
        <v>193.72499999999999</v>
      </c>
      <c r="P428" s="27">
        <f t="shared" si="54"/>
        <v>116.235</v>
      </c>
      <c r="Q428" s="27">
        <f t="shared" si="55"/>
        <v>135.60749999999999</v>
      </c>
      <c r="R428" s="27"/>
      <c r="S428" s="27">
        <v>104.4</v>
      </c>
      <c r="T428" s="27"/>
      <c r="U428" s="27" t="s">
        <v>76</v>
      </c>
      <c r="V428" s="32">
        <v>154</v>
      </c>
      <c r="W428" s="33"/>
      <c r="X428" s="27"/>
      <c r="Y428" s="27"/>
      <c r="Z428" s="27"/>
      <c r="AA428" s="27"/>
      <c r="AB428" s="27"/>
      <c r="AC428" s="27"/>
      <c r="AD428" s="32" t="s">
        <v>512</v>
      </c>
      <c r="AE428" s="27"/>
      <c r="AF428" s="27"/>
      <c r="AG428" s="27"/>
      <c r="AH428" s="27"/>
      <c r="AM428" s="9"/>
      <c r="AN428"/>
    </row>
    <row r="429" spans="1:40" x14ac:dyDescent="0.3">
      <c r="A429" t="s">
        <v>507</v>
      </c>
      <c r="B429" s="21" t="s">
        <v>508</v>
      </c>
      <c r="C429" s="9" t="s">
        <v>509</v>
      </c>
      <c r="D429" s="9" t="s">
        <v>43</v>
      </c>
      <c r="E429" s="30">
        <v>64</v>
      </c>
      <c r="F429" s="31">
        <v>0.75</v>
      </c>
      <c r="G429" s="31">
        <v>0.5</v>
      </c>
      <c r="H429" s="31">
        <v>0.5</v>
      </c>
      <c r="I429" s="25">
        <f t="shared" si="56"/>
        <v>0.1875</v>
      </c>
      <c r="J429" s="26">
        <f t="shared" si="57"/>
        <v>0.11249999999999999</v>
      </c>
      <c r="K429" s="26">
        <f t="shared" si="58"/>
        <v>0.13124999999999998</v>
      </c>
      <c r="L429" s="27"/>
      <c r="M429" s="31">
        <v>0.1</v>
      </c>
      <c r="N429" s="32">
        <v>1230</v>
      </c>
      <c r="O429" s="27">
        <f t="shared" si="53"/>
        <v>230.625</v>
      </c>
      <c r="P429" s="27">
        <f t="shared" si="54"/>
        <v>138.375</v>
      </c>
      <c r="Q429" s="27">
        <f t="shared" si="55"/>
        <v>161.43749999999997</v>
      </c>
      <c r="R429" s="27"/>
      <c r="S429" s="27">
        <v>104.4</v>
      </c>
      <c r="T429" s="27"/>
      <c r="U429" s="27" t="s">
        <v>76</v>
      </c>
      <c r="V429" s="32">
        <v>154</v>
      </c>
      <c r="W429" s="33"/>
      <c r="X429" s="27"/>
      <c r="Y429" s="27"/>
      <c r="Z429" s="27"/>
      <c r="AA429" s="27"/>
      <c r="AB429" s="27"/>
      <c r="AC429" s="27"/>
      <c r="AD429" s="32" t="s">
        <v>512</v>
      </c>
      <c r="AE429" s="27"/>
      <c r="AF429" s="27"/>
      <c r="AG429" s="27"/>
      <c r="AH429" s="27"/>
      <c r="AM429" s="9"/>
      <c r="AN429"/>
    </row>
    <row r="430" spans="1:40" x14ac:dyDescent="0.3">
      <c r="A430" t="s">
        <v>507</v>
      </c>
      <c r="B430" s="21" t="s">
        <v>508</v>
      </c>
      <c r="C430" s="9" t="s">
        <v>509</v>
      </c>
      <c r="D430" s="9" t="s">
        <v>43</v>
      </c>
      <c r="E430" s="30">
        <v>72</v>
      </c>
      <c r="F430" s="31">
        <v>1.25</v>
      </c>
      <c r="G430" s="31">
        <v>1.1000000000000001</v>
      </c>
      <c r="H430" s="31">
        <v>0.85</v>
      </c>
      <c r="I430" s="25">
        <f t="shared" si="56"/>
        <v>1.16875</v>
      </c>
      <c r="J430" s="26">
        <f t="shared" si="57"/>
        <v>0.70124999999999993</v>
      </c>
      <c r="K430" s="26">
        <f t="shared" si="58"/>
        <v>0.81812499999999988</v>
      </c>
      <c r="L430" s="27"/>
      <c r="M430" s="31">
        <v>0.6</v>
      </c>
      <c r="N430" s="32">
        <v>1230</v>
      </c>
      <c r="O430" s="27">
        <f t="shared" si="53"/>
        <v>1437.5625</v>
      </c>
      <c r="P430" s="27">
        <f t="shared" si="54"/>
        <v>862.53749999999991</v>
      </c>
      <c r="Q430" s="27">
        <f t="shared" si="55"/>
        <v>1006.2937499999998</v>
      </c>
      <c r="R430" s="27"/>
      <c r="S430" s="27">
        <v>626.4</v>
      </c>
      <c r="T430" s="27"/>
      <c r="U430" s="27" t="s">
        <v>76</v>
      </c>
      <c r="V430" s="32">
        <v>184</v>
      </c>
      <c r="W430" s="33"/>
      <c r="X430" s="27"/>
      <c r="Y430" s="27"/>
      <c r="Z430" s="27"/>
      <c r="AA430" s="27"/>
      <c r="AB430" s="27"/>
      <c r="AC430" s="27"/>
      <c r="AD430" s="32" t="s">
        <v>512</v>
      </c>
      <c r="AE430" s="27"/>
      <c r="AF430" s="27"/>
      <c r="AG430" s="27"/>
      <c r="AH430" s="27"/>
      <c r="AM430" s="9"/>
      <c r="AN430"/>
    </row>
    <row r="431" spans="1:40" x14ac:dyDescent="0.3">
      <c r="A431" t="s">
        <v>507</v>
      </c>
      <c r="B431" s="21" t="s">
        <v>508</v>
      </c>
      <c r="C431" s="9" t="s">
        <v>509</v>
      </c>
      <c r="D431" s="9" t="s">
        <v>43</v>
      </c>
      <c r="E431" s="30">
        <v>73</v>
      </c>
      <c r="F431" s="31">
        <v>0.5</v>
      </c>
      <c r="G431" s="31">
        <v>0.45</v>
      </c>
      <c r="H431" s="31">
        <v>0.35</v>
      </c>
      <c r="I431" s="25">
        <f t="shared" si="56"/>
        <v>7.8750000000000001E-2</v>
      </c>
      <c r="J431" s="26">
        <f t="shared" si="57"/>
        <v>4.725E-2</v>
      </c>
      <c r="K431" s="26">
        <f t="shared" si="58"/>
        <v>5.5124999999999993E-2</v>
      </c>
      <c r="L431" s="27"/>
      <c r="M431" s="31">
        <v>0.05</v>
      </c>
      <c r="N431" s="32">
        <v>1230</v>
      </c>
      <c r="O431" s="27">
        <f t="shared" si="53"/>
        <v>96.862499999999997</v>
      </c>
      <c r="P431" s="27">
        <f t="shared" si="54"/>
        <v>58.1175</v>
      </c>
      <c r="Q431" s="27">
        <f t="shared" si="55"/>
        <v>67.803749999999994</v>
      </c>
      <c r="R431" s="27"/>
      <c r="S431" s="27">
        <v>52.2</v>
      </c>
      <c r="T431" s="27"/>
      <c r="U431" s="27" t="s">
        <v>76</v>
      </c>
      <c r="V431" s="32">
        <v>219</v>
      </c>
      <c r="W431" s="33"/>
      <c r="X431" s="27"/>
      <c r="Y431" s="27"/>
      <c r="Z431" s="27"/>
      <c r="AA431" s="27"/>
      <c r="AB431" s="27"/>
      <c r="AC431" s="27"/>
      <c r="AD431" s="32" t="s">
        <v>512</v>
      </c>
      <c r="AE431" s="27"/>
      <c r="AF431" s="27"/>
      <c r="AG431" s="27"/>
      <c r="AH431" s="27"/>
      <c r="AM431" s="9"/>
      <c r="AN431"/>
    </row>
    <row r="432" spans="1:40" x14ac:dyDescent="0.3">
      <c r="A432" t="s">
        <v>507</v>
      </c>
      <c r="B432" s="21" t="s">
        <v>508</v>
      </c>
      <c r="C432" s="9" t="s">
        <v>509</v>
      </c>
      <c r="D432" s="9" t="s">
        <v>43</v>
      </c>
      <c r="E432" s="30">
        <v>79</v>
      </c>
      <c r="F432" s="31">
        <v>0.65</v>
      </c>
      <c r="G432" s="31">
        <v>0.55000000000000004</v>
      </c>
      <c r="H432" s="31">
        <v>0.4</v>
      </c>
      <c r="I432" s="25">
        <f t="shared" si="56"/>
        <v>0.14300000000000002</v>
      </c>
      <c r="J432" s="26">
        <f t="shared" si="57"/>
        <v>8.5800000000000001E-2</v>
      </c>
      <c r="K432" s="26">
        <f t="shared" si="58"/>
        <v>0.10010000000000001</v>
      </c>
      <c r="L432" s="27"/>
      <c r="M432" s="31">
        <v>0.1</v>
      </c>
      <c r="N432" s="32">
        <v>1230</v>
      </c>
      <c r="O432" s="27">
        <f t="shared" si="53"/>
        <v>175.89000000000001</v>
      </c>
      <c r="P432" s="27">
        <f t="shared" si="54"/>
        <v>105.53400000000001</v>
      </c>
      <c r="Q432" s="27">
        <f t="shared" si="55"/>
        <v>123.123</v>
      </c>
      <c r="R432" s="27"/>
      <c r="S432" s="27">
        <v>104.4</v>
      </c>
      <c r="T432" s="27"/>
      <c r="U432" s="27" t="s">
        <v>76</v>
      </c>
      <c r="V432" s="32">
        <v>193</v>
      </c>
      <c r="W432" s="33"/>
      <c r="X432" s="27"/>
      <c r="Y432" s="27"/>
      <c r="Z432" s="27"/>
      <c r="AA432" s="27"/>
      <c r="AB432" s="27"/>
      <c r="AC432" s="27"/>
      <c r="AD432" s="32" t="s">
        <v>512</v>
      </c>
      <c r="AE432" s="27"/>
      <c r="AF432" s="27"/>
      <c r="AG432" s="27"/>
      <c r="AH432" s="27"/>
      <c r="AM432" s="9"/>
      <c r="AN432"/>
    </row>
    <row r="433" spans="1:40" x14ac:dyDescent="0.3">
      <c r="A433" t="s">
        <v>507</v>
      </c>
      <c r="B433" s="21" t="s">
        <v>508</v>
      </c>
      <c r="C433" s="9" t="s">
        <v>509</v>
      </c>
      <c r="D433" s="9" t="s">
        <v>43</v>
      </c>
      <c r="E433" s="30">
        <v>80</v>
      </c>
      <c r="F433" s="31">
        <v>0.55000000000000004</v>
      </c>
      <c r="G433" s="31">
        <v>0.45</v>
      </c>
      <c r="H433" s="31">
        <v>0.35</v>
      </c>
      <c r="I433" s="25">
        <f t="shared" si="56"/>
        <v>8.6625000000000008E-2</v>
      </c>
      <c r="J433" s="26">
        <f t="shared" si="57"/>
        <v>5.1975E-2</v>
      </c>
      <c r="K433" s="26">
        <f t="shared" si="58"/>
        <v>6.0637500000000004E-2</v>
      </c>
      <c r="L433" s="27"/>
      <c r="M433" s="31">
        <v>0.05</v>
      </c>
      <c r="N433" s="32">
        <v>1230</v>
      </c>
      <c r="O433" s="27">
        <f t="shared" si="53"/>
        <v>106.54875000000001</v>
      </c>
      <c r="P433" s="27">
        <f t="shared" si="54"/>
        <v>63.929250000000003</v>
      </c>
      <c r="Q433" s="27">
        <f t="shared" si="55"/>
        <v>74.584125</v>
      </c>
      <c r="R433" s="27"/>
      <c r="S433" s="27">
        <v>52.2</v>
      </c>
      <c r="T433" s="27"/>
      <c r="U433" s="27" t="s">
        <v>76</v>
      </c>
      <c r="V433" s="32">
        <v>202</v>
      </c>
      <c r="W433" s="33"/>
      <c r="X433" s="27"/>
      <c r="Y433" s="27"/>
      <c r="Z433" s="27"/>
      <c r="AA433" s="27"/>
      <c r="AB433" s="27"/>
      <c r="AC433" s="27"/>
      <c r="AD433" s="32" t="s">
        <v>512</v>
      </c>
      <c r="AE433" s="27"/>
      <c r="AF433" s="27"/>
      <c r="AG433" s="27"/>
      <c r="AH433" s="27"/>
      <c r="AM433" s="9"/>
      <c r="AN433"/>
    </row>
    <row r="434" spans="1:40" x14ac:dyDescent="0.3">
      <c r="A434" t="s">
        <v>507</v>
      </c>
      <c r="B434" s="21" t="s">
        <v>508</v>
      </c>
      <c r="C434" s="9" t="s">
        <v>509</v>
      </c>
      <c r="D434" s="9" t="s">
        <v>43</v>
      </c>
      <c r="E434" s="30">
        <v>97</v>
      </c>
      <c r="F434" s="31">
        <v>1.4</v>
      </c>
      <c r="G434" s="31">
        <v>0.8</v>
      </c>
      <c r="H434" s="31">
        <v>0.75</v>
      </c>
      <c r="I434" s="25">
        <f t="shared" si="56"/>
        <v>0.83999999999999986</v>
      </c>
      <c r="J434" s="26">
        <f t="shared" si="57"/>
        <v>0.50399999999999989</v>
      </c>
      <c r="K434" s="26">
        <f t="shared" si="58"/>
        <v>0.58799999999999986</v>
      </c>
      <c r="L434" s="27"/>
      <c r="M434" s="31">
        <v>0.5</v>
      </c>
      <c r="N434" s="32">
        <v>1230</v>
      </c>
      <c r="O434" s="27">
        <f t="shared" si="53"/>
        <v>1033.1999999999998</v>
      </c>
      <c r="P434" s="27">
        <f t="shared" si="54"/>
        <v>619.91999999999985</v>
      </c>
      <c r="Q434" s="27">
        <f t="shared" si="55"/>
        <v>723.23999999999978</v>
      </c>
      <c r="R434" s="27"/>
      <c r="S434" s="27">
        <v>522</v>
      </c>
      <c r="T434" s="27"/>
      <c r="U434" s="27" t="s">
        <v>76</v>
      </c>
      <c r="V434" s="32">
        <v>132</v>
      </c>
      <c r="W434" s="33"/>
      <c r="X434" s="27"/>
      <c r="Y434" s="27"/>
      <c r="Z434" s="27"/>
      <c r="AA434" s="27"/>
      <c r="AB434" s="27"/>
      <c r="AC434" s="27"/>
      <c r="AD434" s="32" t="s">
        <v>512</v>
      </c>
      <c r="AE434" s="27"/>
      <c r="AF434" s="27"/>
      <c r="AG434" s="27"/>
      <c r="AH434" s="27"/>
      <c r="AM434" s="9"/>
      <c r="AN434"/>
    </row>
    <row r="435" spans="1:40" x14ac:dyDescent="0.3">
      <c r="A435" t="s">
        <v>507</v>
      </c>
      <c r="B435" s="21" t="s">
        <v>508</v>
      </c>
      <c r="C435" s="9" t="s">
        <v>509</v>
      </c>
      <c r="D435" s="9" t="s">
        <v>43</v>
      </c>
      <c r="E435" s="30">
        <v>98</v>
      </c>
      <c r="F435" s="31">
        <v>1.35</v>
      </c>
      <c r="G435" s="31">
        <v>0.8</v>
      </c>
      <c r="H435" s="31">
        <v>0.8</v>
      </c>
      <c r="I435" s="25">
        <f t="shared" si="56"/>
        <v>0.8640000000000001</v>
      </c>
      <c r="J435" s="26">
        <f t="shared" si="57"/>
        <v>0.51840000000000008</v>
      </c>
      <c r="K435" s="26">
        <f t="shared" si="58"/>
        <v>0.6048</v>
      </c>
      <c r="L435" s="27"/>
      <c r="M435" s="31">
        <v>0.5</v>
      </c>
      <c r="N435" s="32">
        <v>1230</v>
      </c>
      <c r="O435" s="27">
        <f t="shared" si="53"/>
        <v>1062.72</v>
      </c>
      <c r="P435" s="27">
        <f t="shared" si="54"/>
        <v>637.63200000000006</v>
      </c>
      <c r="Q435" s="27">
        <f t="shared" si="55"/>
        <v>743.904</v>
      </c>
      <c r="R435" s="27"/>
      <c r="S435" s="27">
        <v>522</v>
      </c>
      <c r="T435" s="27"/>
      <c r="U435" s="27" t="s">
        <v>76</v>
      </c>
      <c r="V435" s="32">
        <v>158</v>
      </c>
      <c r="W435" s="33"/>
      <c r="X435" s="27"/>
      <c r="Y435" s="27"/>
      <c r="Z435" s="27"/>
      <c r="AA435" s="27"/>
      <c r="AB435" s="27"/>
      <c r="AC435" s="27"/>
      <c r="AD435" s="32" t="s">
        <v>512</v>
      </c>
      <c r="AE435" s="27"/>
      <c r="AF435" s="27"/>
      <c r="AG435" s="27"/>
      <c r="AH435" s="27"/>
      <c r="AM435" s="9"/>
      <c r="AN435"/>
    </row>
    <row r="436" spans="1:40" x14ac:dyDescent="0.3">
      <c r="A436" t="s">
        <v>507</v>
      </c>
      <c r="B436" s="21" t="s">
        <v>508</v>
      </c>
      <c r="C436" s="9" t="s">
        <v>509</v>
      </c>
      <c r="D436" s="9" t="s">
        <v>43</v>
      </c>
      <c r="E436" s="30">
        <v>99</v>
      </c>
      <c r="F436" s="31">
        <v>0.7</v>
      </c>
      <c r="G436" s="31">
        <v>0.7</v>
      </c>
      <c r="H436" s="31">
        <v>0.4</v>
      </c>
      <c r="I436" s="25">
        <f t="shared" si="56"/>
        <v>0.19599999999999998</v>
      </c>
      <c r="J436" s="26">
        <f t="shared" si="57"/>
        <v>0.11759999999999998</v>
      </c>
      <c r="K436" s="26">
        <f t="shared" si="58"/>
        <v>0.13719999999999999</v>
      </c>
      <c r="L436" s="27"/>
      <c r="M436" s="31">
        <v>0.15</v>
      </c>
      <c r="N436" s="32">
        <v>1230</v>
      </c>
      <c r="O436" s="27">
        <f t="shared" si="53"/>
        <v>241.07999999999998</v>
      </c>
      <c r="P436" s="27">
        <f t="shared" si="54"/>
        <v>144.64799999999997</v>
      </c>
      <c r="Q436" s="27">
        <f t="shared" si="55"/>
        <v>168.75599999999997</v>
      </c>
      <c r="R436" s="27"/>
      <c r="S436" s="27">
        <v>156.6</v>
      </c>
      <c r="T436" s="27"/>
      <c r="U436" s="27" t="s">
        <v>76</v>
      </c>
      <c r="V436" s="32">
        <v>175</v>
      </c>
      <c r="W436" s="33"/>
      <c r="X436" s="27"/>
      <c r="Y436" s="27"/>
      <c r="Z436" s="27"/>
      <c r="AA436" s="27"/>
      <c r="AB436" s="27"/>
      <c r="AC436" s="27"/>
      <c r="AD436" s="32" t="s">
        <v>512</v>
      </c>
      <c r="AE436" s="27"/>
      <c r="AF436" s="27"/>
      <c r="AG436" s="27"/>
      <c r="AH436" s="27"/>
      <c r="AM436" s="9"/>
      <c r="AN436"/>
    </row>
    <row r="437" spans="1:40" x14ac:dyDescent="0.3">
      <c r="A437" t="s">
        <v>507</v>
      </c>
      <c r="B437" s="21" t="s">
        <v>508</v>
      </c>
      <c r="C437" s="9" t="s">
        <v>509</v>
      </c>
      <c r="D437" s="9" t="s">
        <v>43</v>
      </c>
      <c r="E437" s="30">
        <v>100</v>
      </c>
      <c r="F437" s="31">
        <v>0.6</v>
      </c>
      <c r="G437" s="31">
        <v>0.5</v>
      </c>
      <c r="H437" s="31">
        <v>0.35</v>
      </c>
      <c r="I437" s="25">
        <f t="shared" si="56"/>
        <v>0.105</v>
      </c>
      <c r="J437" s="26">
        <f t="shared" si="57"/>
        <v>6.3E-2</v>
      </c>
      <c r="K437" s="26">
        <f t="shared" si="58"/>
        <v>7.3499999999999996E-2</v>
      </c>
      <c r="L437" s="27"/>
      <c r="M437" s="31">
        <v>0.1</v>
      </c>
      <c r="N437" s="32">
        <v>1230</v>
      </c>
      <c r="O437" s="27">
        <f t="shared" si="53"/>
        <v>129.15</v>
      </c>
      <c r="P437" s="27">
        <f t="shared" si="54"/>
        <v>77.489999999999995</v>
      </c>
      <c r="Q437" s="27">
        <f t="shared" si="55"/>
        <v>90.405000000000001</v>
      </c>
      <c r="R437" s="27"/>
      <c r="S437" s="27">
        <v>104.4</v>
      </c>
      <c r="T437" s="27"/>
      <c r="U437" s="27" t="s">
        <v>76</v>
      </c>
      <c r="V437" s="32">
        <v>165</v>
      </c>
      <c r="W437" s="33"/>
      <c r="X437" s="27"/>
      <c r="Y437" s="27"/>
      <c r="Z437" s="27"/>
      <c r="AA437" s="27"/>
      <c r="AB437" s="27"/>
      <c r="AC437" s="27"/>
      <c r="AD437" s="32" t="s">
        <v>512</v>
      </c>
      <c r="AE437" s="27"/>
      <c r="AF437" s="27"/>
      <c r="AG437" s="27"/>
      <c r="AH437" s="27"/>
      <c r="AM437" s="9"/>
      <c r="AN437"/>
    </row>
    <row r="438" spans="1:40" x14ac:dyDescent="0.3">
      <c r="A438" t="s">
        <v>507</v>
      </c>
      <c r="B438" s="21" t="s">
        <v>508</v>
      </c>
      <c r="C438" s="9" t="s">
        <v>509</v>
      </c>
      <c r="D438" s="9" t="s">
        <v>43</v>
      </c>
      <c r="E438" s="30">
        <v>101</v>
      </c>
      <c r="F438" s="31">
        <v>0.7</v>
      </c>
      <c r="G438" s="31">
        <v>0.6</v>
      </c>
      <c r="H438" s="31">
        <v>0.4</v>
      </c>
      <c r="I438" s="25">
        <f t="shared" si="56"/>
        <v>0.16800000000000001</v>
      </c>
      <c r="J438" s="26">
        <f t="shared" si="57"/>
        <v>0.1008</v>
      </c>
      <c r="K438" s="26">
        <f t="shared" si="58"/>
        <v>0.1176</v>
      </c>
      <c r="L438" s="27"/>
      <c r="M438" s="31">
        <v>0.1</v>
      </c>
      <c r="N438" s="32">
        <v>1230</v>
      </c>
      <c r="O438" s="27">
        <f t="shared" si="53"/>
        <v>206.64000000000001</v>
      </c>
      <c r="P438" s="27">
        <f t="shared" si="54"/>
        <v>123.98399999999999</v>
      </c>
      <c r="Q438" s="27">
        <f t="shared" si="55"/>
        <v>144.648</v>
      </c>
      <c r="R438" s="27"/>
      <c r="S438" s="27">
        <v>104.4</v>
      </c>
      <c r="T438" s="27"/>
      <c r="U438" s="27" t="s">
        <v>76</v>
      </c>
      <c r="V438" s="32">
        <v>169</v>
      </c>
      <c r="W438" s="33"/>
      <c r="X438" s="27"/>
      <c r="Y438" s="27"/>
      <c r="Z438" s="27"/>
      <c r="AA438" s="27"/>
      <c r="AB438" s="27"/>
      <c r="AC438" s="27"/>
      <c r="AD438" s="32" t="s">
        <v>512</v>
      </c>
      <c r="AE438" s="27"/>
      <c r="AF438" s="27"/>
      <c r="AG438" s="27"/>
      <c r="AH438" s="27"/>
      <c r="AM438" s="9"/>
      <c r="AN438"/>
    </row>
    <row r="439" spans="1:40" x14ac:dyDescent="0.3">
      <c r="A439" t="s">
        <v>507</v>
      </c>
      <c r="B439" s="21" t="s">
        <v>508</v>
      </c>
      <c r="C439" s="9" t="s">
        <v>509</v>
      </c>
      <c r="D439" s="9" t="s">
        <v>43</v>
      </c>
      <c r="E439" s="30">
        <v>102</v>
      </c>
      <c r="F439" s="31">
        <v>0.9</v>
      </c>
      <c r="G439" s="31">
        <v>0.8</v>
      </c>
      <c r="H439" s="31">
        <v>0.65</v>
      </c>
      <c r="I439" s="25">
        <f t="shared" si="56"/>
        <v>0.46800000000000008</v>
      </c>
      <c r="J439" s="26">
        <f t="shared" si="57"/>
        <v>0.28080000000000005</v>
      </c>
      <c r="K439" s="26">
        <f t="shared" si="58"/>
        <v>0.32760000000000006</v>
      </c>
      <c r="L439" s="27"/>
      <c r="M439" s="31">
        <v>0.2</v>
      </c>
      <c r="N439" s="32">
        <v>1230</v>
      </c>
      <c r="O439" s="27">
        <f t="shared" si="53"/>
        <v>575.6400000000001</v>
      </c>
      <c r="P439" s="27">
        <f t="shared" si="54"/>
        <v>345.38400000000007</v>
      </c>
      <c r="Q439" s="27">
        <f t="shared" si="55"/>
        <v>402.94800000000009</v>
      </c>
      <c r="R439" s="27"/>
      <c r="S439" s="27">
        <v>208.8</v>
      </c>
      <c r="T439" s="27"/>
      <c r="U439" s="27" t="s">
        <v>76</v>
      </c>
      <c r="V439" s="32">
        <v>238</v>
      </c>
      <c r="W439" s="33"/>
      <c r="X439" s="27"/>
      <c r="Y439" s="27"/>
      <c r="Z439" s="27"/>
      <c r="AA439" s="27"/>
      <c r="AB439" s="27"/>
      <c r="AC439" s="27"/>
      <c r="AD439" s="32" t="s">
        <v>512</v>
      </c>
      <c r="AE439" s="27"/>
      <c r="AF439" s="27"/>
      <c r="AG439" s="27"/>
      <c r="AH439" s="27"/>
      <c r="AM439" s="9"/>
      <c r="AN439"/>
    </row>
    <row r="440" spans="1:40" x14ac:dyDescent="0.3">
      <c r="A440" t="s">
        <v>507</v>
      </c>
      <c r="B440" s="21" t="s">
        <v>508</v>
      </c>
      <c r="C440" s="9" t="s">
        <v>509</v>
      </c>
      <c r="D440" s="9" t="s">
        <v>43</v>
      </c>
      <c r="E440" s="30">
        <v>103</v>
      </c>
      <c r="F440" s="31">
        <v>0.7</v>
      </c>
      <c r="G440" s="31">
        <v>0.55000000000000004</v>
      </c>
      <c r="H440" s="31">
        <v>0.5</v>
      </c>
      <c r="I440" s="25">
        <f t="shared" si="56"/>
        <v>0.1925</v>
      </c>
      <c r="J440" s="26">
        <f t="shared" si="57"/>
        <v>0.11549999999999999</v>
      </c>
      <c r="K440" s="26">
        <f t="shared" si="58"/>
        <v>0.13474999999999998</v>
      </c>
      <c r="L440" s="27"/>
      <c r="M440" s="31">
        <v>0.1</v>
      </c>
      <c r="N440" s="32">
        <v>1230</v>
      </c>
      <c r="O440" s="27">
        <f t="shared" si="53"/>
        <v>236.77500000000001</v>
      </c>
      <c r="P440" s="27">
        <f t="shared" si="54"/>
        <v>142.065</v>
      </c>
      <c r="Q440" s="27">
        <f t="shared" si="55"/>
        <v>165.74249999999998</v>
      </c>
      <c r="R440" s="27"/>
      <c r="S440" s="27">
        <v>104.4</v>
      </c>
      <c r="T440" s="27"/>
      <c r="U440" s="27" t="s">
        <v>76</v>
      </c>
      <c r="V440" s="32">
        <v>270</v>
      </c>
      <c r="W440" s="33"/>
      <c r="X440" s="27"/>
      <c r="Y440" s="27"/>
      <c r="Z440" s="27"/>
      <c r="AA440" s="27"/>
      <c r="AB440" s="27"/>
      <c r="AC440" s="27"/>
      <c r="AD440" s="32" t="s">
        <v>512</v>
      </c>
      <c r="AE440" s="27"/>
      <c r="AF440" s="27"/>
      <c r="AG440" s="27"/>
      <c r="AH440" s="27"/>
      <c r="AM440" s="9"/>
      <c r="AN440"/>
    </row>
    <row r="441" spans="1:40" x14ac:dyDescent="0.3">
      <c r="A441" t="s">
        <v>507</v>
      </c>
      <c r="B441" s="21" t="s">
        <v>508</v>
      </c>
      <c r="C441" s="9" t="s">
        <v>509</v>
      </c>
      <c r="D441" s="9" t="s">
        <v>43</v>
      </c>
      <c r="E441" s="30">
        <v>104</v>
      </c>
      <c r="F441" s="31">
        <v>0.9</v>
      </c>
      <c r="G441" s="31">
        <v>0.8</v>
      </c>
      <c r="H441" s="31">
        <v>0.6</v>
      </c>
      <c r="I441" s="25">
        <f t="shared" si="56"/>
        <v>0.43200000000000005</v>
      </c>
      <c r="J441" s="26">
        <f t="shared" si="57"/>
        <v>0.25920000000000004</v>
      </c>
      <c r="K441" s="26">
        <f t="shared" si="58"/>
        <v>0.3024</v>
      </c>
      <c r="L441" s="27"/>
      <c r="M441" s="31">
        <v>0.2</v>
      </c>
      <c r="N441" s="32">
        <v>1230</v>
      </c>
      <c r="O441" s="27">
        <f t="shared" si="53"/>
        <v>531.36</v>
      </c>
      <c r="P441" s="27">
        <f t="shared" si="54"/>
        <v>318.81600000000003</v>
      </c>
      <c r="Q441" s="27">
        <f t="shared" si="55"/>
        <v>371.952</v>
      </c>
      <c r="R441" s="27"/>
      <c r="S441" s="27">
        <v>208.8</v>
      </c>
      <c r="T441" s="27"/>
      <c r="U441" s="27" t="s">
        <v>76</v>
      </c>
      <c r="V441" s="32">
        <v>252</v>
      </c>
      <c r="W441" s="33"/>
      <c r="X441" s="27"/>
      <c r="Y441" s="27"/>
      <c r="Z441" s="27"/>
      <c r="AA441" s="27"/>
      <c r="AB441" s="27"/>
      <c r="AC441" s="27"/>
      <c r="AD441" s="32" t="s">
        <v>512</v>
      </c>
      <c r="AE441" s="27"/>
      <c r="AF441" s="27"/>
      <c r="AG441" s="27"/>
      <c r="AH441" s="27"/>
      <c r="AM441" s="9"/>
      <c r="AN441"/>
    </row>
    <row r="442" spans="1:40" x14ac:dyDescent="0.3">
      <c r="A442" t="s">
        <v>507</v>
      </c>
      <c r="B442" s="21" t="s">
        <v>508</v>
      </c>
      <c r="C442" s="9" t="s">
        <v>509</v>
      </c>
      <c r="D442" s="9" t="s">
        <v>43</v>
      </c>
      <c r="E442" s="30">
        <v>133</v>
      </c>
      <c r="F442" s="31">
        <v>1.3</v>
      </c>
      <c r="G442" s="31">
        <v>1.1000000000000001</v>
      </c>
      <c r="H442" s="31">
        <v>0.8</v>
      </c>
      <c r="I442" s="25">
        <f t="shared" si="56"/>
        <v>1.1440000000000001</v>
      </c>
      <c r="J442" s="26">
        <f t="shared" si="57"/>
        <v>0.68640000000000001</v>
      </c>
      <c r="K442" s="26">
        <f t="shared" si="58"/>
        <v>0.80080000000000007</v>
      </c>
      <c r="L442" s="27"/>
      <c r="M442" s="31">
        <v>0.8</v>
      </c>
      <c r="N442" s="32">
        <v>1230</v>
      </c>
      <c r="O442" s="27">
        <f t="shared" si="53"/>
        <v>1407.1200000000001</v>
      </c>
      <c r="P442" s="27">
        <f t="shared" si="54"/>
        <v>844.27200000000005</v>
      </c>
      <c r="Q442" s="27">
        <f t="shared" si="55"/>
        <v>984.98400000000004</v>
      </c>
      <c r="R442" s="27"/>
      <c r="S442" s="27">
        <v>835.2</v>
      </c>
      <c r="T442" s="27"/>
      <c r="U442" s="27" t="s">
        <v>76</v>
      </c>
      <c r="V442" s="32">
        <v>124</v>
      </c>
      <c r="W442" s="33"/>
      <c r="X442" s="27"/>
      <c r="Y442" s="27"/>
      <c r="Z442" s="27"/>
      <c r="AA442" s="27"/>
      <c r="AB442" s="27"/>
      <c r="AC442" s="27"/>
      <c r="AD442" s="32" t="s">
        <v>512</v>
      </c>
      <c r="AE442" s="27"/>
      <c r="AF442" s="27"/>
      <c r="AG442" s="27"/>
      <c r="AH442" s="27"/>
      <c r="AM442" s="9"/>
      <c r="AN442"/>
    </row>
    <row r="443" spans="1:40" x14ac:dyDescent="0.3">
      <c r="A443" t="s">
        <v>507</v>
      </c>
      <c r="B443" s="21" t="s">
        <v>508</v>
      </c>
      <c r="C443" s="9" t="s">
        <v>509</v>
      </c>
      <c r="D443" s="9" t="s">
        <v>43</v>
      </c>
      <c r="E443" s="34">
        <v>135</v>
      </c>
      <c r="F443" s="35">
        <v>6.3</v>
      </c>
      <c r="G443" s="35">
        <v>3.5</v>
      </c>
      <c r="H443" s="35">
        <v>3.5</v>
      </c>
      <c r="I443" s="25">
        <f t="shared" si="56"/>
        <v>77.174999999999997</v>
      </c>
      <c r="J443" s="26">
        <f t="shared" si="57"/>
        <v>46.305</v>
      </c>
      <c r="K443" s="26">
        <f t="shared" si="58"/>
        <v>54.022499999999994</v>
      </c>
      <c r="L443" s="27"/>
      <c r="M443" s="35">
        <v>60</v>
      </c>
      <c r="N443" s="36">
        <v>1420</v>
      </c>
      <c r="O443" s="27">
        <f t="shared" si="53"/>
        <v>109588.5</v>
      </c>
      <c r="P443" s="27">
        <f t="shared" si="54"/>
        <v>65753.100000000006</v>
      </c>
      <c r="Q443" s="27">
        <f t="shared" si="55"/>
        <v>76711.95</v>
      </c>
      <c r="R443" s="27"/>
      <c r="S443" s="27">
        <v>84900</v>
      </c>
      <c r="T443" s="27"/>
      <c r="U443" s="27" t="s">
        <v>76</v>
      </c>
      <c r="V443" s="36">
        <v>1</v>
      </c>
      <c r="W443" s="37"/>
      <c r="X443" s="27"/>
      <c r="Y443" s="27"/>
      <c r="Z443" s="27"/>
      <c r="AA443" s="27"/>
      <c r="AB443" s="27"/>
      <c r="AC443" s="27"/>
      <c r="AD443" s="36" t="s">
        <v>519</v>
      </c>
      <c r="AE443" s="27"/>
      <c r="AF443" s="27"/>
      <c r="AG443" s="27"/>
      <c r="AH443" s="27"/>
      <c r="AM443" s="9"/>
      <c r="AN443"/>
    </row>
    <row r="444" spans="1:40" x14ac:dyDescent="0.3">
      <c r="A444" t="s">
        <v>507</v>
      </c>
      <c r="B444" s="21" t="s">
        <v>508</v>
      </c>
      <c r="C444" s="9" t="s">
        <v>509</v>
      </c>
      <c r="D444" s="9" t="s">
        <v>43</v>
      </c>
      <c r="E444" s="34">
        <v>136</v>
      </c>
      <c r="F444" s="35">
        <v>5.7</v>
      </c>
      <c r="G444" s="35">
        <v>3.7</v>
      </c>
      <c r="H444" s="35">
        <v>2.7</v>
      </c>
      <c r="I444" s="25">
        <f t="shared" si="56"/>
        <v>56.943000000000012</v>
      </c>
      <c r="J444" s="26">
        <f t="shared" si="57"/>
        <v>34.165800000000004</v>
      </c>
      <c r="K444" s="26">
        <f t="shared" si="58"/>
        <v>39.860100000000003</v>
      </c>
      <c r="L444" s="27"/>
      <c r="M444" s="35">
        <v>40</v>
      </c>
      <c r="N444" s="36">
        <v>1420</v>
      </c>
      <c r="O444" s="27">
        <f t="shared" si="53"/>
        <v>80859.060000000012</v>
      </c>
      <c r="P444" s="27">
        <f t="shared" si="54"/>
        <v>48515.436000000009</v>
      </c>
      <c r="Q444" s="27">
        <f t="shared" si="55"/>
        <v>56601.342000000004</v>
      </c>
      <c r="R444" s="27"/>
      <c r="S444" s="27">
        <v>56600</v>
      </c>
      <c r="T444" s="27"/>
      <c r="U444" s="27" t="s">
        <v>76</v>
      </c>
      <c r="V444" s="36">
        <v>1</v>
      </c>
      <c r="W444" s="37"/>
      <c r="X444" s="27"/>
      <c r="Y444" s="27"/>
      <c r="Z444" s="27"/>
      <c r="AA444" s="27"/>
      <c r="AB444" s="27"/>
      <c r="AC444" s="27"/>
      <c r="AD444" s="36" t="s">
        <v>519</v>
      </c>
      <c r="AE444" s="27"/>
      <c r="AF444" s="27"/>
      <c r="AG444" s="27"/>
      <c r="AH444" s="27"/>
      <c r="AM444" s="9"/>
      <c r="AN444"/>
    </row>
    <row r="445" spans="1:40" x14ac:dyDescent="0.3">
      <c r="A445" t="s">
        <v>507</v>
      </c>
      <c r="B445" s="21" t="s">
        <v>508</v>
      </c>
      <c r="C445" s="9" t="s">
        <v>509</v>
      </c>
      <c r="D445" s="9" t="s">
        <v>43</v>
      </c>
      <c r="E445" s="34">
        <v>137</v>
      </c>
      <c r="F445" s="35">
        <v>4.9000000000000004</v>
      </c>
      <c r="G445" s="35">
        <v>2.8</v>
      </c>
      <c r="H445" s="35">
        <v>2.1</v>
      </c>
      <c r="I445" s="25">
        <f t="shared" si="56"/>
        <v>28.812000000000001</v>
      </c>
      <c r="J445" s="26">
        <f t="shared" si="57"/>
        <v>17.287199999999999</v>
      </c>
      <c r="K445" s="26">
        <f t="shared" si="58"/>
        <v>20.168399999999998</v>
      </c>
      <c r="L445" s="27"/>
      <c r="M445" s="35">
        <v>20</v>
      </c>
      <c r="N445" s="36">
        <v>1420</v>
      </c>
      <c r="O445" s="27">
        <f t="shared" si="53"/>
        <v>40913.040000000001</v>
      </c>
      <c r="P445" s="27">
        <f t="shared" si="54"/>
        <v>24547.823999999997</v>
      </c>
      <c r="Q445" s="27">
        <f t="shared" si="55"/>
        <v>28639.127999999997</v>
      </c>
      <c r="R445" s="27"/>
      <c r="S445" s="27">
        <v>28300</v>
      </c>
      <c r="T445" s="27"/>
      <c r="U445" s="27" t="s">
        <v>76</v>
      </c>
      <c r="V445" s="36">
        <v>1</v>
      </c>
      <c r="W445" s="37"/>
      <c r="X445" s="27"/>
      <c r="Y445" s="27"/>
      <c r="Z445" s="27"/>
      <c r="AA445" s="27"/>
      <c r="AB445" s="27"/>
      <c r="AC445" s="27"/>
      <c r="AD445" s="36" t="s">
        <v>519</v>
      </c>
      <c r="AE445" s="27"/>
      <c r="AF445" s="27"/>
      <c r="AG445" s="27"/>
      <c r="AH445" s="27"/>
      <c r="AM445" s="9"/>
      <c r="AN445"/>
    </row>
    <row r="446" spans="1:40" x14ac:dyDescent="0.3">
      <c r="A446" t="s">
        <v>507</v>
      </c>
      <c r="B446" s="21" t="s">
        <v>508</v>
      </c>
      <c r="C446" s="9" t="s">
        <v>509</v>
      </c>
      <c r="D446" s="9" t="s">
        <v>43</v>
      </c>
      <c r="E446" s="34">
        <v>138</v>
      </c>
      <c r="F446" s="35">
        <v>7.2</v>
      </c>
      <c r="G446" s="35">
        <v>5.2</v>
      </c>
      <c r="H446" s="35">
        <v>2.1</v>
      </c>
      <c r="I446" s="25">
        <f t="shared" si="56"/>
        <v>78.624000000000009</v>
      </c>
      <c r="J446" s="26">
        <f t="shared" si="57"/>
        <v>47.174400000000006</v>
      </c>
      <c r="K446" s="26">
        <f t="shared" si="58"/>
        <v>55.036800000000007</v>
      </c>
      <c r="L446" s="27"/>
      <c r="M446" s="35">
        <v>60</v>
      </c>
      <c r="N446" s="36">
        <v>1420</v>
      </c>
      <c r="O446" s="27">
        <f t="shared" si="53"/>
        <v>111646.08000000002</v>
      </c>
      <c r="P446" s="27">
        <f t="shared" si="54"/>
        <v>66987.648000000001</v>
      </c>
      <c r="Q446" s="27">
        <f t="shared" si="55"/>
        <v>78152.256000000008</v>
      </c>
      <c r="R446" s="27"/>
      <c r="S446" s="27">
        <v>84900</v>
      </c>
      <c r="T446" s="27"/>
      <c r="U446" s="27" t="s">
        <v>76</v>
      </c>
      <c r="V446" s="36">
        <v>1</v>
      </c>
      <c r="W446" s="37"/>
      <c r="X446" s="27"/>
      <c r="Y446" s="27"/>
      <c r="Z446" s="27"/>
      <c r="AA446" s="27"/>
      <c r="AB446" s="27"/>
      <c r="AC446" s="27"/>
      <c r="AD446" s="36" t="s">
        <v>519</v>
      </c>
      <c r="AE446" s="27"/>
      <c r="AF446" s="27"/>
      <c r="AG446" s="27"/>
      <c r="AH446" s="27"/>
      <c r="AM446" s="9"/>
      <c r="AN446"/>
    </row>
    <row r="447" spans="1:40" x14ac:dyDescent="0.3">
      <c r="A447" t="s">
        <v>507</v>
      </c>
      <c r="B447" s="21" t="s">
        <v>508</v>
      </c>
      <c r="C447" s="9" t="s">
        <v>509</v>
      </c>
      <c r="D447" s="9" t="s">
        <v>43</v>
      </c>
      <c r="E447" s="38">
        <v>3</v>
      </c>
      <c r="F447" s="39">
        <v>2.35</v>
      </c>
      <c r="G447" s="39">
        <v>1.75</v>
      </c>
      <c r="H447" s="39">
        <v>1.5</v>
      </c>
      <c r="I447" s="25">
        <f t="shared" si="56"/>
        <v>6.1687499999999993</v>
      </c>
      <c r="J447" s="26">
        <f t="shared" si="57"/>
        <v>3.7012499999999995</v>
      </c>
      <c r="K447" s="26">
        <f t="shared" si="58"/>
        <v>4.3181249999999993</v>
      </c>
      <c r="L447" s="27"/>
      <c r="M447" s="40">
        <f t="shared" ref="M447:M458" si="59">IF(I447="P",F447*G447*H447,ROUND((F447/2)*(G447/2)*(H447/2)*4/3*PI(),1))</f>
        <v>3.2</v>
      </c>
      <c r="N447" s="39">
        <v>2400</v>
      </c>
      <c r="O447" s="27">
        <f t="shared" si="53"/>
        <v>14804.999999999998</v>
      </c>
      <c r="P447" s="27">
        <f t="shared" si="54"/>
        <v>8882.9999999999982</v>
      </c>
      <c r="Q447" s="27">
        <f t="shared" si="55"/>
        <v>10363.499999999998</v>
      </c>
      <c r="R447" s="27"/>
      <c r="S447" s="27">
        <v>7680</v>
      </c>
      <c r="T447" s="27"/>
      <c r="U447" s="27" t="s">
        <v>46</v>
      </c>
      <c r="V447" s="41">
        <v>19</v>
      </c>
      <c r="W447" s="42"/>
      <c r="X447" s="27"/>
      <c r="Y447" s="27"/>
      <c r="Z447" s="27"/>
      <c r="AA447" s="27"/>
      <c r="AB447" s="27"/>
      <c r="AC447" s="27"/>
      <c r="AD447" s="41" t="s">
        <v>520</v>
      </c>
      <c r="AE447" s="27"/>
      <c r="AF447" s="27"/>
      <c r="AG447" s="27"/>
      <c r="AH447" s="27"/>
      <c r="AM447" s="9"/>
      <c r="AN447"/>
    </row>
    <row r="448" spans="1:40" x14ac:dyDescent="0.3">
      <c r="A448" t="s">
        <v>507</v>
      </c>
      <c r="B448" s="21" t="s">
        <v>508</v>
      </c>
      <c r="C448" s="9" t="s">
        <v>509</v>
      </c>
      <c r="D448" s="9" t="s">
        <v>43</v>
      </c>
      <c r="E448" s="38">
        <v>4</v>
      </c>
      <c r="F448" s="39">
        <v>3.3</v>
      </c>
      <c r="G448" s="39">
        <v>1.7</v>
      </c>
      <c r="H448" s="39">
        <v>1.1000000000000001</v>
      </c>
      <c r="I448" s="25">
        <f t="shared" si="56"/>
        <v>6.1710000000000003</v>
      </c>
      <c r="J448" s="26">
        <f t="shared" si="57"/>
        <v>3.7025999999999999</v>
      </c>
      <c r="K448" s="26">
        <f t="shared" si="58"/>
        <v>4.3197000000000001</v>
      </c>
      <c r="L448" s="27"/>
      <c r="M448" s="40">
        <f t="shared" si="59"/>
        <v>3.2</v>
      </c>
      <c r="N448" s="39">
        <v>2400</v>
      </c>
      <c r="O448" s="27">
        <f t="shared" si="53"/>
        <v>14810.400000000001</v>
      </c>
      <c r="P448" s="27">
        <f t="shared" si="54"/>
        <v>8886.24</v>
      </c>
      <c r="Q448" s="27">
        <f t="shared" si="55"/>
        <v>10367.280000000001</v>
      </c>
      <c r="R448" s="27"/>
      <c r="S448" s="27">
        <v>7680</v>
      </c>
      <c r="T448" s="27"/>
      <c r="U448" s="27" t="s">
        <v>46</v>
      </c>
      <c r="V448" s="41">
        <v>18</v>
      </c>
      <c r="W448" s="42"/>
      <c r="X448" s="27"/>
      <c r="Y448" s="27"/>
      <c r="Z448" s="27"/>
      <c r="AA448" s="27"/>
      <c r="AB448" s="27"/>
      <c r="AC448" s="27"/>
      <c r="AD448" s="41" t="s">
        <v>520</v>
      </c>
      <c r="AE448" s="27"/>
      <c r="AF448" s="27"/>
      <c r="AG448" s="27"/>
      <c r="AH448" s="27"/>
      <c r="AM448" s="9"/>
      <c r="AN448"/>
    </row>
    <row r="449" spans="1:40" x14ac:dyDescent="0.3">
      <c r="A449" t="s">
        <v>507</v>
      </c>
      <c r="B449" s="21" t="s">
        <v>508</v>
      </c>
      <c r="C449" s="9" t="s">
        <v>509</v>
      </c>
      <c r="D449" s="9" t="s">
        <v>43</v>
      </c>
      <c r="E449" s="38">
        <v>5</v>
      </c>
      <c r="F449" s="39">
        <v>2.1</v>
      </c>
      <c r="G449" s="39">
        <v>1.35</v>
      </c>
      <c r="H449" s="39">
        <v>1.3</v>
      </c>
      <c r="I449" s="25">
        <f t="shared" si="56"/>
        <v>3.6855000000000007</v>
      </c>
      <c r="J449" s="26">
        <f t="shared" si="57"/>
        <v>2.2113000000000005</v>
      </c>
      <c r="K449" s="26">
        <f t="shared" si="58"/>
        <v>2.5798500000000004</v>
      </c>
      <c r="L449" s="27"/>
      <c r="M449" s="40">
        <f t="shared" si="59"/>
        <v>1.9</v>
      </c>
      <c r="N449" s="39">
        <v>2400</v>
      </c>
      <c r="O449" s="27">
        <f t="shared" si="53"/>
        <v>8845.2000000000007</v>
      </c>
      <c r="P449" s="27">
        <f t="shared" si="54"/>
        <v>5307.1200000000008</v>
      </c>
      <c r="Q449" s="27">
        <f t="shared" si="55"/>
        <v>6191.6400000000012</v>
      </c>
      <c r="R449" s="27"/>
      <c r="S449" s="27">
        <v>4560</v>
      </c>
      <c r="T449" s="27"/>
      <c r="U449" s="27" t="s">
        <v>46</v>
      </c>
      <c r="V449" s="41">
        <v>271</v>
      </c>
      <c r="W449" s="42"/>
      <c r="X449" s="27"/>
      <c r="Y449" s="27"/>
      <c r="Z449" s="27"/>
      <c r="AA449" s="27"/>
      <c r="AB449" s="27"/>
      <c r="AC449" s="27"/>
      <c r="AD449" s="41" t="s">
        <v>520</v>
      </c>
      <c r="AE449" s="27"/>
      <c r="AF449" s="27"/>
      <c r="AG449" s="27"/>
      <c r="AH449" s="27"/>
      <c r="AM449" s="9"/>
      <c r="AN449"/>
    </row>
    <row r="450" spans="1:40" x14ac:dyDescent="0.3">
      <c r="A450" t="s">
        <v>507</v>
      </c>
      <c r="B450" s="21" t="s">
        <v>508</v>
      </c>
      <c r="C450" s="9" t="s">
        <v>509</v>
      </c>
      <c r="D450" s="9" t="s">
        <v>43</v>
      </c>
      <c r="E450" s="38">
        <v>6</v>
      </c>
      <c r="F450" s="39">
        <v>1.85</v>
      </c>
      <c r="G450" s="39">
        <v>1.35</v>
      </c>
      <c r="H450" s="39">
        <v>1.1000000000000001</v>
      </c>
      <c r="I450" s="25">
        <f t="shared" si="56"/>
        <v>2.7472500000000006</v>
      </c>
      <c r="J450" s="26">
        <f t="shared" si="57"/>
        <v>1.6483500000000004</v>
      </c>
      <c r="K450" s="26">
        <f t="shared" si="58"/>
        <v>1.9230750000000003</v>
      </c>
      <c r="L450" s="27"/>
      <c r="M450" s="40">
        <f t="shared" si="59"/>
        <v>1.4</v>
      </c>
      <c r="N450" s="39">
        <v>2400</v>
      </c>
      <c r="O450" s="27">
        <f t="shared" si="53"/>
        <v>6593.4000000000015</v>
      </c>
      <c r="P450" s="27">
        <f t="shared" si="54"/>
        <v>3956.0400000000009</v>
      </c>
      <c r="Q450" s="27">
        <f t="shared" si="55"/>
        <v>4615.380000000001</v>
      </c>
      <c r="R450" s="27"/>
      <c r="S450" s="27">
        <v>3360</v>
      </c>
      <c r="T450" s="27"/>
      <c r="U450" s="27" t="s">
        <v>46</v>
      </c>
      <c r="V450" s="41">
        <v>271</v>
      </c>
      <c r="W450" s="42"/>
      <c r="X450" s="27"/>
      <c r="Y450" s="27"/>
      <c r="Z450" s="27"/>
      <c r="AA450" s="27"/>
      <c r="AB450" s="27"/>
      <c r="AC450" s="27"/>
      <c r="AD450" s="41" t="s">
        <v>520</v>
      </c>
      <c r="AE450" s="27"/>
      <c r="AF450" s="27"/>
      <c r="AG450" s="27"/>
      <c r="AH450" s="27"/>
      <c r="AM450" s="9"/>
      <c r="AN450"/>
    </row>
    <row r="451" spans="1:40" x14ac:dyDescent="0.3">
      <c r="A451" t="s">
        <v>507</v>
      </c>
      <c r="B451" s="21" t="s">
        <v>508</v>
      </c>
      <c r="C451" s="9" t="s">
        <v>509</v>
      </c>
      <c r="D451" s="9" t="s">
        <v>43</v>
      </c>
      <c r="E451" s="38">
        <v>7</v>
      </c>
      <c r="F451" s="39">
        <v>1.6</v>
      </c>
      <c r="G451" s="39">
        <v>1.25</v>
      </c>
      <c r="H451" s="39">
        <v>1.2</v>
      </c>
      <c r="I451" s="25">
        <f t="shared" si="56"/>
        <v>2.4</v>
      </c>
      <c r="J451" s="26">
        <f t="shared" si="57"/>
        <v>1.44</v>
      </c>
      <c r="K451" s="26">
        <f t="shared" si="58"/>
        <v>1.68</v>
      </c>
      <c r="L451" s="27"/>
      <c r="M451" s="40">
        <f t="shared" si="59"/>
        <v>1.3</v>
      </c>
      <c r="N451" s="39">
        <v>2400</v>
      </c>
      <c r="O451" s="27">
        <f t="shared" si="53"/>
        <v>5760</v>
      </c>
      <c r="P451" s="27">
        <f t="shared" si="54"/>
        <v>3456</v>
      </c>
      <c r="Q451" s="27">
        <f t="shared" si="55"/>
        <v>4032</v>
      </c>
      <c r="R451" s="27"/>
      <c r="S451" s="27">
        <v>3120</v>
      </c>
      <c r="T451" s="27"/>
      <c r="U451" s="27" t="s">
        <v>46</v>
      </c>
      <c r="V451" s="41">
        <v>19</v>
      </c>
      <c r="W451" s="42"/>
      <c r="X451" s="27"/>
      <c r="Y451" s="27"/>
      <c r="Z451" s="27"/>
      <c r="AA451" s="27"/>
      <c r="AB451" s="27"/>
      <c r="AC451" s="27"/>
      <c r="AD451" s="41" t="s">
        <v>520</v>
      </c>
      <c r="AE451" s="27"/>
      <c r="AF451" s="27"/>
      <c r="AG451" s="27"/>
      <c r="AH451" s="27"/>
      <c r="AM451" s="9"/>
      <c r="AN451"/>
    </row>
    <row r="452" spans="1:40" x14ac:dyDescent="0.3">
      <c r="A452" t="s">
        <v>507</v>
      </c>
      <c r="B452" s="21" t="s">
        <v>508</v>
      </c>
      <c r="C452" s="9" t="s">
        <v>509</v>
      </c>
      <c r="D452" s="9" t="s">
        <v>43</v>
      </c>
      <c r="E452" s="38">
        <v>8</v>
      </c>
      <c r="F452" s="39">
        <v>1.4</v>
      </c>
      <c r="G452" s="39">
        <v>1.4</v>
      </c>
      <c r="H452" s="39">
        <v>1.3</v>
      </c>
      <c r="I452" s="25">
        <f t="shared" si="56"/>
        <v>2.5479999999999996</v>
      </c>
      <c r="J452" s="26">
        <f t="shared" si="57"/>
        <v>1.5287999999999997</v>
      </c>
      <c r="K452" s="26">
        <f t="shared" si="58"/>
        <v>1.7835999999999996</v>
      </c>
      <c r="L452" s="27"/>
      <c r="M452" s="40">
        <f t="shared" si="59"/>
        <v>1.3</v>
      </c>
      <c r="N452" s="39">
        <v>2400</v>
      </c>
      <c r="O452" s="27">
        <f t="shared" si="53"/>
        <v>6115.1999999999989</v>
      </c>
      <c r="P452" s="27">
        <f t="shared" si="54"/>
        <v>3669.1199999999994</v>
      </c>
      <c r="Q452" s="27">
        <f t="shared" si="55"/>
        <v>4280.6399999999994</v>
      </c>
      <c r="R452" s="27"/>
      <c r="S452" s="27">
        <v>3120</v>
      </c>
      <c r="T452" s="27"/>
      <c r="U452" s="27" t="s">
        <v>46</v>
      </c>
      <c r="V452" s="41">
        <v>271</v>
      </c>
      <c r="W452" s="42"/>
      <c r="X452" s="27"/>
      <c r="Y452" s="27"/>
      <c r="Z452" s="27"/>
      <c r="AA452" s="27"/>
      <c r="AB452" s="27"/>
      <c r="AC452" s="27"/>
      <c r="AD452" s="41" t="s">
        <v>520</v>
      </c>
      <c r="AE452" s="27"/>
      <c r="AF452" s="27"/>
      <c r="AG452" s="27"/>
      <c r="AH452" s="27"/>
      <c r="AM452" s="9"/>
      <c r="AN452"/>
    </row>
    <row r="453" spans="1:40" x14ac:dyDescent="0.3">
      <c r="A453" t="s">
        <v>507</v>
      </c>
      <c r="B453" s="21" t="s">
        <v>508</v>
      </c>
      <c r="C453" s="9" t="s">
        <v>509</v>
      </c>
      <c r="D453" s="9" t="s">
        <v>43</v>
      </c>
      <c r="E453" s="38">
        <v>9</v>
      </c>
      <c r="F453" s="39">
        <v>1.7</v>
      </c>
      <c r="G453" s="39">
        <v>1.4</v>
      </c>
      <c r="H453" s="39">
        <v>1</v>
      </c>
      <c r="I453" s="25">
        <f t="shared" si="56"/>
        <v>2.38</v>
      </c>
      <c r="J453" s="26">
        <f t="shared" si="57"/>
        <v>1.4279999999999999</v>
      </c>
      <c r="K453" s="26">
        <f t="shared" si="58"/>
        <v>1.6659999999999999</v>
      </c>
      <c r="L453" s="27"/>
      <c r="M453" s="40">
        <f t="shared" si="59"/>
        <v>1.2</v>
      </c>
      <c r="N453" s="39">
        <v>2400</v>
      </c>
      <c r="O453" s="27">
        <f t="shared" si="53"/>
        <v>5712</v>
      </c>
      <c r="P453" s="27">
        <f t="shared" si="54"/>
        <v>3427.2</v>
      </c>
      <c r="Q453" s="27">
        <f t="shared" si="55"/>
        <v>3998.3999999999996</v>
      </c>
      <c r="R453" s="27"/>
      <c r="S453" s="27">
        <v>2880</v>
      </c>
      <c r="T453" s="27"/>
      <c r="U453" s="27" t="s">
        <v>46</v>
      </c>
      <c r="V453" s="41">
        <v>145</v>
      </c>
      <c r="W453" s="42"/>
      <c r="X453" s="27"/>
      <c r="Y453" s="27"/>
      <c r="Z453" s="27"/>
      <c r="AA453" s="27"/>
      <c r="AB453" s="27"/>
      <c r="AC453" s="27"/>
      <c r="AD453" s="41" t="s">
        <v>520</v>
      </c>
      <c r="AE453" s="27"/>
      <c r="AF453" s="27"/>
      <c r="AG453" s="27"/>
      <c r="AH453" s="27"/>
      <c r="AM453" s="9"/>
      <c r="AN453"/>
    </row>
    <row r="454" spans="1:40" x14ac:dyDescent="0.3">
      <c r="A454" t="s">
        <v>507</v>
      </c>
      <c r="B454" s="21" t="s">
        <v>508</v>
      </c>
      <c r="C454" s="9" t="s">
        <v>509</v>
      </c>
      <c r="D454" s="9" t="s">
        <v>43</v>
      </c>
      <c r="E454" s="38">
        <v>10</v>
      </c>
      <c r="F454" s="39">
        <v>1.8</v>
      </c>
      <c r="G454" s="39">
        <v>1.1000000000000001</v>
      </c>
      <c r="H454" s="39">
        <v>1</v>
      </c>
      <c r="I454" s="25">
        <f t="shared" si="56"/>
        <v>1.9800000000000002</v>
      </c>
      <c r="J454" s="26">
        <f t="shared" si="57"/>
        <v>1.1880000000000002</v>
      </c>
      <c r="K454" s="26">
        <f t="shared" si="58"/>
        <v>1.3860000000000001</v>
      </c>
      <c r="L454" s="27"/>
      <c r="M454" s="40">
        <f t="shared" si="59"/>
        <v>1</v>
      </c>
      <c r="N454" s="39">
        <v>2400</v>
      </c>
      <c r="O454" s="27">
        <f t="shared" si="53"/>
        <v>4752.0000000000009</v>
      </c>
      <c r="P454" s="27">
        <f t="shared" si="54"/>
        <v>2851.2000000000003</v>
      </c>
      <c r="Q454" s="27">
        <f t="shared" si="55"/>
        <v>3326.4</v>
      </c>
      <c r="R454" s="27"/>
      <c r="S454" s="27">
        <v>2400</v>
      </c>
      <c r="T454" s="27"/>
      <c r="U454" s="27" t="s">
        <v>46</v>
      </c>
      <c r="V454" s="41">
        <v>271</v>
      </c>
      <c r="W454" s="42"/>
      <c r="X454" s="27"/>
      <c r="Y454" s="27"/>
      <c r="Z454" s="27"/>
      <c r="AA454" s="27"/>
      <c r="AB454" s="27"/>
      <c r="AC454" s="27"/>
      <c r="AD454" s="41" t="s">
        <v>520</v>
      </c>
      <c r="AE454" s="27"/>
      <c r="AF454" s="27"/>
      <c r="AG454" s="27"/>
      <c r="AH454" s="27"/>
      <c r="AM454" s="9"/>
      <c r="AN454"/>
    </row>
    <row r="455" spans="1:40" x14ac:dyDescent="0.3">
      <c r="A455" t="s">
        <v>507</v>
      </c>
      <c r="B455" s="21" t="s">
        <v>508</v>
      </c>
      <c r="C455" s="9" t="s">
        <v>509</v>
      </c>
      <c r="D455" s="9" t="s">
        <v>43</v>
      </c>
      <c r="E455" s="38">
        <v>2</v>
      </c>
      <c r="F455" s="40">
        <v>1</v>
      </c>
      <c r="G455" s="40">
        <v>0.95</v>
      </c>
      <c r="H455" s="40">
        <v>0.95</v>
      </c>
      <c r="I455" s="25">
        <f t="shared" si="56"/>
        <v>0.90249999999999997</v>
      </c>
      <c r="J455" s="26">
        <f t="shared" si="57"/>
        <v>0.54149999999999998</v>
      </c>
      <c r="K455" s="26">
        <f t="shared" si="58"/>
        <v>0.63174999999999992</v>
      </c>
      <c r="L455" s="27"/>
      <c r="M455" s="40">
        <f t="shared" si="59"/>
        <v>0.5</v>
      </c>
      <c r="N455" s="39">
        <v>2400</v>
      </c>
      <c r="O455" s="27">
        <f t="shared" si="53"/>
        <v>2166</v>
      </c>
      <c r="P455" s="27">
        <f t="shared" si="54"/>
        <v>1299.5999999999999</v>
      </c>
      <c r="Q455" s="27">
        <f t="shared" si="55"/>
        <v>1516.1999999999998</v>
      </c>
      <c r="R455" s="27"/>
      <c r="S455" s="27">
        <v>2166</v>
      </c>
      <c r="T455" s="27"/>
      <c r="U455" s="27" t="s">
        <v>46</v>
      </c>
      <c r="V455" s="41">
        <v>170</v>
      </c>
      <c r="W455" s="42"/>
      <c r="X455" s="27"/>
      <c r="Y455" s="27"/>
      <c r="Z455" s="27"/>
      <c r="AA455" s="27"/>
      <c r="AB455" s="27"/>
      <c r="AC455" s="27"/>
      <c r="AD455" s="41" t="s">
        <v>520</v>
      </c>
      <c r="AE455" s="27"/>
      <c r="AF455" s="27"/>
      <c r="AG455" s="27"/>
      <c r="AH455" s="27"/>
      <c r="AM455" s="9"/>
      <c r="AN455"/>
    </row>
    <row r="456" spans="1:40" x14ac:dyDescent="0.3">
      <c r="A456" t="s">
        <v>507</v>
      </c>
      <c r="B456" s="21" t="s">
        <v>508</v>
      </c>
      <c r="C456" s="9" t="s">
        <v>509</v>
      </c>
      <c r="D456" s="9" t="s">
        <v>43</v>
      </c>
      <c r="E456" s="38">
        <v>11</v>
      </c>
      <c r="F456" s="39">
        <v>1.3</v>
      </c>
      <c r="G456" s="39">
        <v>1.1000000000000001</v>
      </c>
      <c r="H456" s="39">
        <v>0.85</v>
      </c>
      <c r="I456" s="25">
        <f t="shared" si="56"/>
        <v>1.2155</v>
      </c>
      <c r="J456" s="26">
        <f t="shared" si="57"/>
        <v>0.72929999999999995</v>
      </c>
      <c r="K456" s="26">
        <f t="shared" si="58"/>
        <v>0.85085</v>
      </c>
      <c r="L456" s="27"/>
      <c r="M456" s="40">
        <f t="shared" si="59"/>
        <v>0.6</v>
      </c>
      <c r="N456" s="39">
        <v>2400</v>
      </c>
      <c r="O456" s="27">
        <f t="shared" si="53"/>
        <v>2917.2000000000003</v>
      </c>
      <c r="P456" s="27">
        <f t="shared" si="54"/>
        <v>1750.32</v>
      </c>
      <c r="Q456" s="27">
        <f t="shared" si="55"/>
        <v>2042.04</v>
      </c>
      <c r="R456" s="27"/>
      <c r="S456" s="27">
        <v>1440</v>
      </c>
      <c r="T456" s="27"/>
      <c r="U456" s="27" t="s">
        <v>46</v>
      </c>
      <c r="V456" s="41">
        <v>98</v>
      </c>
      <c r="W456" s="42"/>
      <c r="X456" s="27"/>
      <c r="Y456" s="27"/>
      <c r="Z456" s="27"/>
      <c r="AA456" s="27"/>
      <c r="AB456" s="27"/>
      <c r="AC456" s="27"/>
      <c r="AD456" s="41" t="s">
        <v>520</v>
      </c>
      <c r="AE456" s="27"/>
      <c r="AF456" s="27"/>
      <c r="AG456" s="27"/>
      <c r="AH456" s="27"/>
      <c r="AM456" s="9"/>
      <c r="AN456"/>
    </row>
    <row r="457" spans="1:40" x14ac:dyDescent="0.3">
      <c r="A457" t="s">
        <v>507</v>
      </c>
      <c r="B457" s="21" t="s">
        <v>508</v>
      </c>
      <c r="C457" s="9" t="s">
        <v>509</v>
      </c>
      <c r="D457" s="9" t="s">
        <v>43</v>
      </c>
      <c r="E457" s="38">
        <v>12</v>
      </c>
      <c r="F457" s="39">
        <v>1.7</v>
      </c>
      <c r="G457" s="39">
        <v>1.1000000000000001</v>
      </c>
      <c r="H457" s="39">
        <v>0.55000000000000004</v>
      </c>
      <c r="I457" s="25">
        <f t="shared" si="56"/>
        <v>1.0285000000000002</v>
      </c>
      <c r="J457" s="26">
        <f t="shared" si="57"/>
        <v>0.61710000000000009</v>
      </c>
      <c r="K457" s="26">
        <f t="shared" si="58"/>
        <v>0.71995000000000009</v>
      </c>
      <c r="L457" s="27"/>
      <c r="M457" s="40">
        <f t="shared" si="59"/>
        <v>0.5</v>
      </c>
      <c r="N457" s="39">
        <v>2400</v>
      </c>
      <c r="O457" s="27">
        <f t="shared" si="53"/>
        <v>2468.4000000000005</v>
      </c>
      <c r="P457" s="27">
        <f t="shared" si="54"/>
        <v>1481.0400000000002</v>
      </c>
      <c r="Q457" s="27">
        <f t="shared" si="55"/>
        <v>1727.88</v>
      </c>
      <c r="R457" s="27"/>
      <c r="S457" s="27">
        <v>1200</v>
      </c>
      <c r="T457" s="27"/>
      <c r="U457" s="27" t="s">
        <v>46</v>
      </c>
      <c r="V457" s="41">
        <v>161</v>
      </c>
      <c r="W457" s="42"/>
      <c r="X457" s="27"/>
      <c r="Y457" s="27"/>
      <c r="Z457" s="27"/>
      <c r="AA457" s="27"/>
      <c r="AB457" s="27"/>
      <c r="AC457" s="27"/>
      <c r="AD457" s="41" t="s">
        <v>520</v>
      </c>
      <c r="AE457" s="27"/>
      <c r="AF457" s="27"/>
      <c r="AG457" s="27"/>
      <c r="AH457" s="27"/>
      <c r="AM457" s="9"/>
      <c r="AN457"/>
    </row>
    <row r="458" spans="1:40" x14ac:dyDescent="0.3">
      <c r="A458" t="s">
        <v>507</v>
      </c>
      <c r="B458" s="21" t="s">
        <v>508</v>
      </c>
      <c r="C458" s="9" t="s">
        <v>509</v>
      </c>
      <c r="D458" s="9" t="s">
        <v>43</v>
      </c>
      <c r="E458" s="38">
        <v>1</v>
      </c>
      <c r="F458" s="40">
        <v>0.8</v>
      </c>
      <c r="G458" s="40">
        <v>0.7</v>
      </c>
      <c r="H458" s="40">
        <v>0.82</v>
      </c>
      <c r="I458" s="25">
        <f t="shared" si="56"/>
        <v>0.45919999999999994</v>
      </c>
      <c r="J458" s="26">
        <f t="shared" si="57"/>
        <v>0.27551999999999993</v>
      </c>
      <c r="K458" s="26">
        <f t="shared" si="58"/>
        <v>0.32143999999999995</v>
      </c>
      <c r="L458" s="27"/>
      <c r="M458" s="40">
        <f t="shared" si="59"/>
        <v>0.2</v>
      </c>
      <c r="N458" s="39">
        <v>2400</v>
      </c>
      <c r="O458" s="27">
        <f t="shared" si="53"/>
        <v>1102.08</v>
      </c>
      <c r="P458" s="27">
        <f t="shared" si="54"/>
        <v>661.24799999999982</v>
      </c>
      <c r="Q458" s="27">
        <f t="shared" si="55"/>
        <v>771.4559999999999</v>
      </c>
      <c r="R458" s="27"/>
      <c r="S458" s="27">
        <v>1102.08</v>
      </c>
      <c r="T458" s="27"/>
      <c r="U458" s="27" t="s">
        <v>46</v>
      </c>
      <c r="V458" s="41">
        <v>150</v>
      </c>
      <c r="W458" s="42"/>
      <c r="X458" s="27"/>
      <c r="Y458" s="27"/>
      <c r="Z458" s="27"/>
      <c r="AA458" s="27"/>
      <c r="AB458" s="27"/>
      <c r="AC458" s="27"/>
      <c r="AD458" s="41" t="s">
        <v>520</v>
      </c>
      <c r="AE458" s="27"/>
      <c r="AF458" s="27"/>
      <c r="AG458" s="27"/>
      <c r="AH458" s="27"/>
      <c r="AM458" s="9"/>
      <c r="AN458"/>
    </row>
    <row r="459" spans="1:40" x14ac:dyDescent="0.3">
      <c r="A459" t="s">
        <v>507</v>
      </c>
      <c r="B459" s="21" t="s">
        <v>508</v>
      </c>
      <c r="C459" s="9" t="s">
        <v>509</v>
      </c>
      <c r="D459" s="9" t="s">
        <v>43</v>
      </c>
      <c r="E459" s="38">
        <v>13</v>
      </c>
      <c r="F459" s="39">
        <v>1.4</v>
      </c>
      <c r="G459" s="39"/>
      <c r="H459" s="39"/>
      <c r="I459" s="25"/>
      <c r="J459" s="26"/>
      <c r="K459" s="27"/>
      <c r="L459" s="27"/>
      <c r="M459" s="40"/>
      <c r="N459" s="39"/>
      <c r="O459" s="27"/>
      <c r="P459" s="27"/>
      <c r="Q459" s="27"/>
      <c r="R459" s="27"/>
      <c r="S459" s="27"/>
      <c r="T459" s="27"/>
      <c r="U459" s="27" t="s">
        <v>46</v>
      </c>
      <c r="V459" s="43">
        <v>297</v>
      </c>
      <c r="W459" s="42"/>
      <c r="X459" s="27"/>
      <c r="Y459" s="27"/>
      <c r="Z459" s="27"/>
      <c r="AA459" s="27"/>
      <c r="AB459" s="27"/>
      <c r="AC459" s="27"/>
      <c r="AD459" s="41" t="s">
        <v>520</v>
      </c>
      <c r="AE459" s="27"/>
      <c r="AF459" s="27"/>
      <c r="AG459" s="27"/>
      <c r="AH459" s="27"/>
      <c r="AM459" s="9"/>
      <c r="AN459"/>
    </row>
    <row r="460" spans="1:40" x14ac:dyDescent="0.3">
      <c r="A460" t="s">
        <v>507</v>
      </c>
      <c r="B460" s="21" t="s">
        <v>508</v>
      </c>
      <c r="C460" s="9" t="s">
        <v>509</v>
      </c>
      <c r="D460" s="9" t="s">
        <v>43</v>
      </c>
      <c r="E460" s="38">
        <v>14</v>
      </c>
      <c r="F460" s="39">
        <v>1.6</v>
      </c>
      <c r="G460" s="39"/>
      <c r="H460" s="39"/>
      <c r="I460" s="25"/>
      <c r="J460" s="26"/>
      <c r="K460" s="27"/>
      <c r="L460" s="27"/>
      <c r="M460" s="40"/>
      <c r="N460" s="39"/>
      <c r="O460" s="27"/>
      <c r="P460" s="27"/>
      <c r="Q460" s="27"/>
      <c r="R460" s="27"/>
      <c r="S460" s="27"/>
      <c r="T460" s="27"/>
      <c r="U460" s="27" t="s">
        <v>46</v>
      </c>
      <c r="V460" s="43">
        <v>303</v>
      </c>
      <c r="W460" s="42"/>
      <c r="X460" s="27"/>
      <c r="Y460" s="27"/>
      <c r="Z460" s="27"/>
      <c r="AA460" s="27"/>
      <c r="AB460" s="27"/>
      <c r="AC460" s="27"/>
      <c r="AD460" s="41" t="s">
        <v>520</v>
      </c>
      <c r="AE460" s="27"/>
      <c r="AF460" s="27"/>
      <c r="AG460" s="27"/>
      <c r="AH460" s="27"/>
      <c r="AM460" s="9"/>
      <c r="AN460"/>
    </row>
    <row r="461" spans="1:40" x14ac:dyDescent="0.3">
      <c r="A461" t="s">
        <v>507</v>
      </c>
      <c r="B461" s="21" t="s">
        <v>508</v>
      </c>
      <c r="C461" s="9" t="s">
        <v>509</v>
      </c>
      <c r="D461" s="9" t="s">
        <v>43</v>
      </c>
      <c r="E461" s="38">
        <v>15</v>
      </c>
      <c r="F461" s="39">
        <v>1.2</v>
      </c>
      <c r="G461" s="39"/>
      <c r="H461" s="39"/>
      <c r="I461" s="25"/>
      <c r="J461" s="26"/>
      <c r="K461" s="27"/>
      <c r="L461" s="27"/>
      <c r="M461" s="40"/>
      <c r="N461" s="39"/>
      <c r="O461" s="27"/>
      <c r="P461" s="27"/>
      <c r="Q461" s="27"/>
      <c r="R461" s="27"/>
      <c r="S461" s="27"/>
      <c r="T461" s="27"/>
      <c r="U461" s="27" t="s">
        <v>46</v>
      </c>
      <c r="V461" s="43">
        <v>234</v>
      </c>
      <c r="W461" s="42"/>
      <c r="X461" s="27"/>
      <c r="Y461" s="27"/>
      <c r="Z461" s="27"/>
      <c r="AA461" s="27"/>
      <c r="AB461" s="27"/>
      <c r="AC461" s="27"/>
      <c r="AD461" s="41" t="s">
        <v>520</v>
      </c>
      <c r="AE461" s="27"/>
      <c r="AF461" s="27"/>
      <c r="AG461" s="27"/>
      <c r="AH461" s="27"/>
      <c r="AM461" s="9"/>
      <c r="AN461"/>
    </row>
    <row r="462" spans="1:40" x14ac:dyDescent="0.3">
      <c r="A462" t="s">
        <v>507</v>
      </c>
      <c r="B462" s="21" t="s">
        <v>508</v>
      </c>
      <c r="C462" s="9" t="s">
        <v>509</v>
      </c>
      <c r="D462" s="9" t="s">
        <v>43</v>
      </c>
      <c r="E462" s="38">
        <v>16</v>
      </c>
      <c r="F462" s="39">
        <v>1.25</v>
      </c>
      <c r="G462" s="39"/>
      <c r="H462" s="39"/>
      <c r="I462" s="25"/>
      <c r="J462" s="26"/>
      <c r="K462" s="27"/>
      <c r="L462" s="27"/>
      <c r="M462" s="40"/>
      <c r="N462" s="39"/>
      <c r="O462" s="27"/>
      <c r="P462" s="27"/>
      <c r="Q462" s="27"/>
      <c r="R462" s="27"/>
      <c r="S462" s="27"/>
      <c r="T462" s="27"/>
      <c r="U462" s="27" t="s">
        <v>46</v>
      </c>
      <c r="V462" s="43">
        <v>228</v>
      </c>
      <c r="W462" s="42"/>
      <c r="X462" s="27"/>
      <c r="Y462" s="27"/>
      <c r="Z462" s="27"/>
      <c r="AA462" s="27"/>
      <c r="AB462" s="27"/>
      <c r="AC462" s="27"/>
      <c r="AD462" s="41" t="s">
        <v>520</v>
      </c>
      <c r="AE462" s="27"/>
      <c r="AF462" s="27"/>
      <c r="AG462" s="27"/>
      <c r="AH462" s="27"/>
      <c r="AM462" s="9"/>
      <c r="AN462"/>
    </row>
    <row r="463" spans="1:40" x14ac:dyDescent="0.3">
      <c r="A463" t="s">
        <v>507</v>
      </c>
      <c r="B463" s="21" t="s">
        <v>508</v>
      </c>
      <c r="C463" s="9" t="s">
        <v>509</v>
      </c>
      <c r="D463" s="9" t="s">
        <v>43</v>
      </c>
      <c r="E463" s="38">
        <v>17</v>
      </c>
      <c r="F463" s="39">
        <v>1.35</v>
      </c>
      <c r="G463" s="39"/>
      <c r="H463" s="39"/>
      <c r="I463" s="25"/>
      <c r="J463" s="26"/>
      <c r="K463" s="27"/>
      <c r="L463" s="27"/>
      <c r="M463" s="40"/>
      <c r="N463" s="39"/>
      <c r="O463" s="27"/>
      <c r="P463" s="27"/>
      <c r="Q463" s="27"/>
      <c r="R463" s="27"/>
      <c r="S463" s="27"/>
      <c r="T463" s="27"/>
      <c r="U463" s="27" t="s">
        <v>46</v>
      </c>
      <c r="V463" s="43">
        <v>167</v>
      </c>
      <c r="W463" s="42"/>
      <c r="X463" s="27"/>
      <c r="Y463" s="27"/>
      <c r="Z463" s="27"/>
      <c r="AA463" s="27"/>
      <c r="AB463" s="27"/>
      <c r="AC463" s="27"/>
      <c r="AD463" s="41" t="s">
        <v>520</v>
      </c>
      <c r="AE463" s="27"/>
      <c r="AF463" s="27"/>
      <c r="AG463" s="27"/>
      <c r="AH463" s="27"/>
      <c r="AM463" s="9"/>
      <c r="AN463"/>
    </row>
    <row r="464" spans="1:40" x14ac:dyDescent="0.3">
      <c r="A464" t="s">
        <v>507</v>
      </c>
      <c r="B464" s="21" t="s">
        <v>508</v>
      </c>
      <c r="C464" s="9" t="s">
        <v>509</v>
      </c>
      <c r="D464" s="9" t="s">
        <v>43</v>
      </c>
      <c r="E464" s="38">
        <f>E463+1</f>
        <v>18</v>
      </c>
      <c r="F464" s="39">
        <v>1.2</v>
      </c>
      <c r="G464" s="39"/>
      <c r="H464" s="39"/>
      <c r="I464" s="25"/>
      <c r="J464" s="26"/>
      <c r="K464" s="27"/>
      <c r="L464" s="27"/>
      <c r="M464" s="40"/>
      <c r="N464" s="39"/>
      <c r="O464" s="27"/>
      <c r="P464" s="27"/>
      <c r="Q464" s="27"/>
      <c r="R464" s="27"/>
      <c r="S464" s="27"/>
      <c r="T464" s="27"/>
      <c r="U464" s="27" t="s">
        <v>46</v>
      </c>
      <c r="V464" s="43">
        <v>173</v>
      </c>
      <c r="W464" s="42"/>
      <c r="X464" s="27"/>
      <c r="Y464" s="27"/>
      <c r="Z464" s="27"/>
      <c r="AA464" s="27"/>
      <c r="AB464" s="27"/>
      <c r="AC464" s="27"/>
      <c r="AD464" s="41" t="s">
        <v>520</v>
      </c>
      <c r="AE464" s="27"/>
      <c r="AF464" s="27"/>
      <c r="AG464" s="27"/>
      <c r="AH464" s="27"/>
      <c r="AM464" s="9"/>
      <c r="AN464"/>
    </row>
    <row r="465" spans="1:40" x14ac:dyDescent="0.3">
      <c r="A465" t="s">
        <v>507</v>
      </c>
      <c r="B465" s="21" t="s">
        <v>508</v>
      </c>
      <c r="C465" s="9" t="s">
        <v>509</v>
      </c>
      <c r="D465" s="9" t="s">
        <v>43</v>
      </c>
      <c r="E465" s="38">
        <f t="shared" ref="E465:E528" si="60">E464+1</f>
        <v>19</v>
      </c>
      <c r="F465" s="39">
        <v>1.1000000000000001</v>
      </c>
      <c r="G465" s="39"/>
      <c r="H465" s="39"/>
      <c r="I465" s="25"/>
      <c r="J465" s="26"/>
      <c r="K465" s="27"/>
      <c r="L465" s="27"/>
      <c r="M465" s="40"/>
      <c r="N465" s="39"/>
      <c r="O465" s="27"/>
      <c r="P465" s="27"/>
      <c r="Q465" s="27"/>
      <c r="R465" s="27"/>
      <c r="S465" s="27"/>
      <c r="T465" s="27"/>
      <c r="U465" s="27" t="s">
        <v>46</v>
      </c>
      <c r="V465" s="43">
        <v>194</v>
      </c>
      <c r="W465" s="42"/>
      <c r="X465" s="27"/>
      <c r="Y465" s="27"/>
      <c r="Z465" s="27"/>
      <c r="AA465" s="27"/>
      <c r="AB465" s="27"/>
      <c r="AC465" s="27"/>
      <c r="AD465" s="41" t="s">
        <v>520</v>
      </c>
      <c r="AE465" s="27"/>
      <c r="AF465" s="27"/>
      <c r="AG465" s="27"/>
      <c r="AH465" s="27"/>
      <c r="AM465" s="9"/>
      <c r="AN465"/>
    </row>
    <row r="466" spans="1:40" x14ac:dyDescent="0.3">
      <c r="A466" t="s">
        <v>507</v>
      </c>
      <c r="B466" s="21" t="s">
        <v>508</v>
      </c>
      <c r="C466" s="9" t="s">
        <v>509</v>
      </c>
      <c r="D466" s="9" t="s">
        <v>43</v>
      </c>
      <c r="E466" s="38">
        <f t="shared" si="60"/>
        <v>20</v>
      </c>
      <c r="F466" s="39">
        <v>1.5</v>
      </c>
      <c r="G466" s="39"/>
      <c r="H466" s="39"/>
      <c r="I466" s="25"/>
      <c r="J466" s="26"/>
      <c r="K466" s="27"/>
      <c r="L466" s="27"/>
      <c r="M466" s="40"/>
      <c r="N466" s="39"/>
      <c r="O466" s="27"/>
      <c r="P466" s="27"/>
      <c r="Q466" s="27"/>
      <c r="R466" s="27"/>
      <c r="S466" s="27"/>
      <c r="T466" s="27"/>
      <c r="U466" s="27" t="s">
        <v>46</v>
      </c>
      <c r="V466" s="43">
        <v>223</v>
      </c>
      <c r="W466" s="42"/>
      <c r="X466" s="27"/>
      <c r="Y466" s="27"/>
      <c r="Z466" s="27"/>
      <c r="AA466" s="27"/>
      <c r="AB466" s="27"/>
      <c r="AC466" s="27"/>
      <c r="AD466" s="41" t="s">
        <v>520</v>
      </c>
      <c r="AE466" s="27"/>
      <c r="AF466" s="27"/>
      <c r="AG466" s="27"/>
      <c r="AH466" s="27"/>
      <c r="AM466" s="9"/>
      <c r="AN466"/>
    </row>
    <row r="467" spans="1:40" x14ac:dyDescent="0.3">
      <c r="A467" t="s">
        <v>507</v>
      </c>
      <c r="B467" s="21" t="s">
        <v>508</v>
      </c>
      <c r="C467" s="9" t="s">
        <v>509</v>
      </c>
      <c r="D467" s="9" t="s">
        <v>43</v>
      </c>
      <c r="E467" s="38">
        <f t="shared" si="60"/>
        <v>21</v>
      </c>
      <c r="F467" s="39">
        <v>1.65</v>
      </c>
      <c r="G467" s="39"/>
      <c r="H467" s="39"/>
      <c r="I467" s="25"/>
      <c r="J467" s="26"/>
      <c r="K467" s="27"/>
      <c r="L467" s="27"/>
      <c r="M467" s="40"/>
      <c r="N467" s="39"/>
      <c r="O467" s="27"/>
      <c r="P467" s="27"/>
      <c r="Q467" s="27"/>
      <c r="R467" s="27"/>
      <c r="S467" s="27"/>
      <c r="T467" s="27"/>
      <c r="U467" s="27" t="s">
        <v>46</v>
      </c>
      <c r="V467" s="43">
        <v>237</v>
      </c>
      <c r="W467" s="42"/>
      <c r="X467" s="27"/>
      <c r="Y467" s="27"/>
      <c r="Z467" s="27"/>
      <c r="AA467" s="27"/>
      <c r="AB467" s="27"/>
      <c r="AC467" s="27"/>
      <c r="AD467" s="41" t="s">
        <v>520</v>
      </c>
      <c r="AE467" s="27"/>
      <c r="AF467" s="27"/>
      <c r="AG467" s="27"/>
      <c r="AH467" s="27"/>
      <c r="AM467" s="9"/>
      <c r="AN467"/>
    </row>
    <row r="468" spans="1:40" x14ac:dyDescent="0.3">
      <c r="A468" t="s">
        <v>507</v>
      </c>
      <c r="B468" s="21" t="s">
        <v>508</v>
      </c>
      <c r="C468" s="9" t="s">
        <v>509</v>
      </c>
      <c r="D468" s="9" t="s">
        <v>43</v>
      </c>
      <c r="E468" s="38">
        <f t="shared" si="60"/>
        <v>22</v>
      </c>
      <c r="F468" s="39">
        <v>0.95</v>
      </c>
      <c r="G468" s="39"/>
      <c r="H468" s="39"/>
      <c r="I468" s="25"/>
      <c r="J468" s="26"/>
      <c r="K468" s="27"/>
      <c r="L468" s="27"/>
      <c r="M468" s="40"/>
      <c r="N468" s="39"/>
      <c r="O468" s="27"/>
      <c r="P468" s="27"/>
      <c r="Q468" s="27"/>
      <c r="R468" s="27"/>
      <c r="S468" s="27"/>
      <c r="T468" s="27"/>
      <c r="U468" s="27" t="s">
        <v>46</v>
      </c>
      <c r="V468" s="43">
        <v>267</v>
      </c>
      <c r="W468" s="42"/>
      <c r="X468" s="27"/>
      <c r="Y468" s="27"/>
      <c r="Z468" s="27"/>
      <c r="AA468" s="27"/>
      <c r="AB468" s="27"/>
      <c r="AC468" s="27"/>
      <c r="AD468" s="41" t="s">
        <v>520</v>
      </c>
      <c r="AE468" s="27"/>
      <c r="AF468" s="27"/>
      <c r="AG468" s="27"/>
      <c r="AH468" s="27"/>
      <c r="AM468" s="9"/>
      <c r="AN468"/>
    </row>
    <row r="469" spans="1:40" x14ac:dyDescent="0.3">
      <c r="A469" t="s">
        <v>507</v>
      </c>
      <c r="B469" s="21" t="s">
        <v>508</v>
      </c>
      <c r="C469" s="9" t="s">
        <v>509</v>
      </c>
      <c r="D469" s="9" t="s">
        <v>43</v>
      </c>
      <c r="E469" s="38">
        <f t="shared" si="60"/>
        <v>23</v>
      </c>
      <c r="F469" s="39">
        <v>1.1000000000000001</v>
      </c>
      <c r="G469" s="39"/>
      <c r="H469" s="39"/>
      <c r="I469" s="25"/>
      <c r="J469" s="26"/>
      <c r="K469" s="27"/>
      <c r="L469" s="27"/>
      <c r="M469" s="40"/>
      <c r="N469" s="39"/>
      <c r="O469" s="27"/>
      <c r="P469" s="27"/>
      <c r="Q469" s="27"/>
      <c r="R469" s="27"/>
      <c r="S469" s="27"/>
      <c r="T469" s="27"/>
      <c r="U469" s="27" t="s">
        <v>46</v>
      </c>
      <c r="V469" s="43">
        <v>270</v>
      </c>
      <c r="W469" s="42"/>
      <c r="X469" s="27"/>
      <c r="Y469" s="27"/>
      <c r="Z469" s="27"/>
      <c r="AA469" s="27"/>
      <c r="AB469" s="27"/>
      <c r="AC469" s="27"/>
      <c r="AD469" s="41" t="s">
        <v>520</v>
      </c>
      <c r="AE469" s="27"/>
      <c r="AF469" s="27"/>
      <c r="AG469" s="27"/>
      <c r="AH469" s="27"/>
      <c r="AM469" s="9"/>
      <c r="AN469"/>
    </row>
    <row r="470" spans="1:40" x14ac:dyDescent="0.3">
      <c r="A470" t="s">
        <v>507</v>
      </c>
      <c r="B470" s="21" t="s">
        <v>508</v>
      </c>
      <c r="C470" s="9" t="s">
        <v>509</v>
      </c>
      <c r="D470" s="9" t="s">
        <v>43</v>
      </c>
      <c r="E470" s="38">
        <f t="shared" si="60"/>
        <v>24</v>
      </c>
      <c r="F470" s="39">
        <v>1.4</v>
      </c>
      <c r="G470" s="39"/>
      <c r="H470" s="39"/>
      <c r="I470" s="25"/>
      <c r="J470" s="26"/>
      <c r="K470" s="27"/>
      <c r="L470" s="27"/>
      <c r="M470" s="40"/>
      <c r="N470" s="39"/>
      <c r="O470" s="27"/>
      <c r="P470" s="27"/>
      <c r="Q470" s="27"/>
      <c r="R470" s="27"/>
      <c r="S470" s="27"/>
      <c r="T470" s="27"/>
      <c r="U470" s="27" t="s">
        <v>46</v>
      </c>
      <c r="V470" s="43">
        <v>241</v>
      </c>
      <c r="W470" s="42"/>
      <c r="X470" s="27"/>
      <c r="Y470" s="27"/>
      <c r="Z470" s="27"/>
      <c r="AA470" s="27"/>
      <c r="AB470" s="27"/>
      <c r="AC470" s="27"/>
      <c r="AD470" s="41" t="s">
        <v>520</v>
      </c>
      <c r="AE470" s="27"/>
      <c r="AF470" s="27"/>
      <c r="AG470" s="27"/>
      <c r="AH470" s="27"/>
      <c r="AM470" s="9"/>
      <c r="AN470"/>
    </row>
    <row r="471" spans="1:40" x14ac:dyDescent="0.3">
      <c r="A471" t="s">
        <v>507</v>
      </c>
      <c r="B471" s="21" t="s">
        <v>508</v>
      </c>
      <c r="C471" s="9" t="s">
        <v>509</v>
      </c>
      <c r="D471" s="9" t="s">
        <v>43</v>
      </c>
      <c r="E471" s="38">
        <f t="shared" si="60"/>
        <v>25</v>
      </c>
      <c r="F471" s="39">
        <v>0.9</v>
      </c>
      <c r="G471" s="39"/>
      <c r="H471" s="39"/>
      <c r="I471" s="25"/>
      <c r="J471" s="26"/>
      <c r="K471" s="27"/>
      <c r="L471" s="27"/>
      <c r="M471" s="40"/>
      <c r="N471" s="39"/>
      <c r="O471" s="27"/>
      <c r="P471" s="27"/>
      <c r="Q471" s="27"/>
      <c r="R471" s="27"/>
      <c r="S471" s="27"/>
      <c r="T471" s="27"/>
      <c r="U471" s="27" t="s">
        <v>46</v>
      </c>
      <c r="V471" s="43">
        <v>190</v>
      </c>
      <c r="W471" s="42"/>
      <c r="X471" s="27"/>
      <c r="Y471" s="27"/>
      <c r="Z471" s="27"/>
      <c r="AA471" s="27"/>
      <c r="AB471" s="27"/>
      <c r="AC471" s="27"/>
      <c r="AD471" s="41" t="s">
        <v>520</v>
      </c>
      <c r="AE471" s="27"/>
      <c r="AF471" s="27"/>
      <c r="AG471" s="27"/>
      <c r="AH471" s="27"/>
      <c r="AM471" s="9"/>
      <c r="AN471"/>
    </row>
    <row r="472" spans="1:40" x14ac:dyDescent="0.3">
      <c r="A472" t="s">
        <v>507</v>
      </c>
      <c r="B472" s="21" t="s">
        <v>508</v>
      </c>
      <c r="C472" s="9" t="s">
        <v>509</v>
      </c>
      <c r="D472" s="9" t="s">
        <v>43</v>
      </c>
      <c r="E472" s="38">
        <f t="shared" si="60"/>
        <v>26</v>
      </c>
      <c r="F472" s="39">
        <v>0.8</v>
      </c>
      <c r="G472" s="39"/>
      <c r="H472" s="39"/>
      <c r="I472" s="25"/>
      <c r="J472" s="26"/>
      <c r="K472" s="27"/>
      <c r="L472" s="27"/>
      <c r="M472" s="40"/>
      <c r="N472" s="39"/>
      <c r="O472" s="27"/>
      <c r="P472" s="27"/>
      <c r="Q472" s="27"/>
      <c r="R472" s="27"/>
      <c r="S472" s="27"/>
      <c r="T472" s="27"/>
      <c r="U472" s="27" t="s">
        <v>46</v>
      </c>
      <c r="V472" s="43">
        <v>293</v>
      </c>
      <c r="W472" s="42"/>
      <c r="X472" s="27"/>
      <c r="Y472" s="27"/>
      <c r="Z472" s="27"/>
      <c r="AA472" s="27"/>
      <c r="AB472" s="27"/>
      <c r="AC472" s="27"/>
      <c r="AD472" s="41" t="s">
        <v>520</v>
      </c>
      <c r="AE472" s="27"/>
      <c r="AF472" s="27"/>
      <c r="AG472" s="27"/>
      <c r="AH472" s="27"/>
      <c r="AM472" s="9"/>
      <c r="AN472"/>
    </row>
    <row r="473" spans="1:40" x14ac:dyDescent="0.3">
      <c r="A473" t="s">
        <v>507</v>
      </c>
      <c r="B473" s="21" t="s">
        <v>508</v>
      </c>
      <c r="C473" s="9" t="s">
        <v>509</v>
      </c>
      <c r="D473" s="9" t="s">
        <v>43</v>
      </c>
      <c r="E473" s="38">
        <f t="shared" si="60"/>
        <v>27</v>
      </c>
      <c r="F473" s="39">
        <v>1.3</v>
      </c>
      <c r="G473" s="39"/>
      <c r="H473" s="39"/>
      <c r="I473" s="25"/>
      <c r="J473" s="26"/>
      <c r="K473" s="27"/>
      <c r="L473" s="27"/>
      <c r="M473" s="40"/>
      <c r="N473" s="39"/>
      <c r="O473" s="27"/>
      <c r="P473" s="27"/>
      <c r="Q473" s="27"/>
      <c r="R473" s="27"/>
      <c r="S473" s="27"/>
      <c r="T473" s="27"/>
      <c r="U473" s="27" t="s">
        <v>46</v>
      </c>
      <c r="V473" s="43">
        <v>104</v>
      </c>
      <c r="W473" s="42"/>
      <c r="X473" s="27"/>
      <c r="Y473" s="27"/>
      <c r="Z473" s="27"/>
      <c r="AA473" s="27"/>
      <c r="AB473" s="27"/>
      <c r="AC473" s="27"/>
      <c r="AD473" s="41" t="s">
        <v>520</v>
      </c>
      <c r="AE473" s="27"/>
      <c r="AF473" s="27"/>
      <c r="AG473" s="27"/>
      <c r="AH473" s="27"/>
      <c r="AM473" s="9"/>
      <c r="AN473"/>
    </row>
    <row r="474" spans="1:40" x14ac:dyDescent="0.3">
      <c r="A474" t="s">
        <v>507</v>
      </c>
      <c r="B474" s="21" t="s">
        <v>508</v>
      </c>
      <c r="C474" s="9" t="s">
        <v>509</v>
      </c>
      <c r="D474" s="9" t="s">
        <v>43</v>
      </c>
      <c r="E474" s="38">
        <f t="shared" si="60"/>
        <v>28</v>
      </c>
      <c r="F474" s="39">
        <v>1.7</v>
      </c>
      <c r="G474" s="39"/>
      <c r="H474" s="39"/>
      <c r="I474" s="25"/>
      <c r="J474" s="26"/>
      <c r="K474" s="27"/>
      <c r="L474" s="27"/>
      <c r="M474" s="40"/>
      <c r="N474" s="39"/>
      <c r="O474" s="27"/>
      <c r="P474" s="27"/>
      <c r="Q474" s="27"/>
      <c r="R474" s="27"/>
      <c r="S474" s="27"/>
      <c r="T474" s="27"/>
      <c r="U474" s="27" t="s">
        <v>46</v>
      </c>
      <c r="V474" s="43">
        <v>262</v>
      </c>
      <c r="W474" s="42"/>
      <c r="X474" s="27"/>
      <c r="Y474" s="27"/>
      <c r="Z474" s="27"/>
      <c r="AA474" s="27"/>
      <c r="AB474" s="27"/>
      <c r="AC474" s="27"/>
      <c r="AD474" s="41" t="s">
        <v>520</v>
      </c>
      <c r="AE474" s="27"/>
      <c r="AF474" s="27"/>
      <c r="AG474" s="27"/>
      <c r="AH474" s="27"/>
      <c r="AM474" s="9"/>
      <c r="AN474"/>
    </row>
    <row r="475" spans="1:40" x14ac:dyDescent="0.3">
      <c r="A475" t="s">
        <v>507</v>
      </c>
      <c r="B475" s="21" t="s">
        <v>508</v>
      </c>
      <c r="C475" s="9" t="s">
        <v>509</v>
      </c>
      <c r="D475" s="9" t="s">
        <v>43</v>
      </c>
      <c r="E475" s="38">
        <f t="shared" si="60"/>
        <v>29</v>
      </c>
      <c r="F475" s="39">
        <v>0.5</v>
      </c>
      <c r="G475" s="39"/>
      <c r="H475" s="39"/>
      <c r="I475" s="25"/>
      <c r="J475" s="26"/>
      <c r="K475" s="27"/>
      <c r="L475" s="27"/>
      <c r="M475" s="40"/>
      <c r="N475" s="39"/>
      <c r="O475" s="27"/>
      <c r="P475" s="27"/>
      <c r="Q475" s="27"/>
      <c r="R475" s="27"/>
      <c r="S475" s="27"/>
      <c r="T475" s="27"/>
      <c r="U475" s="27" t="s">
        <v>46</v>
      </c>
      <c r="V475" s="43">
        <v>254</v>
      </c>
      <c r="W475" s="42"/>
      <c r="X475" s="27"/>
      <c r="Y475" s="27"/>
      <c r="Z475" s="27"/>
      <c r="AA475" s="27"/>
      <c r="AB475" s="27"/>
      <c r="AC475" s="27"/>
      <c r="AD475" s="41" t="s">
        <v>520</v>
      </c>
      <c r="AE475" s="27"/>
      <c r="AF475" s="27"/>
      <c r="AG475" s="27"/>
      <c r="AH475" s="27"/>
      <c r="AM475" s="9"/>
      <c r="AN475"/>
    </row>
    <row r="476" spans="1:40" x14ac:dyDescent="0.3">
      <c r="A476" t="s">
        <v>507</v>
      </c>
      <c r="B476" s="21" t="s">
        <v>508</v>
      </c>
      <c r="C476" s="9" t="s">
        <v>509</v>
      </c>
      <c r="D476" s="9" t="s">
        <v>43</v>
      </c>
      <c r="E476" s="38">
        <f t="shared" si="60"/>
        <v>30</v>
      </c>
      <c r="F476" s="39">
        <v>0.7</v>
      </c>
      <c r="G476" s="39"/>
      <c r="H476" s="39"/>
      <c r="I476" s="25"/>
      <c r="J476" s="26"/>
      <c r="K476" s="27"/>
      <c r="L476" s="27"/>
      <c r="M476" s="40"/>
      <c r="N476" s="39"/>
      <c r="O476" s="27"/>
      <c r="P476" s="27"/>
      <c r="Q476" s="27"/>
      <c r="R476" s="27"/>
      <c r="S476" s="27"/>
      <c r="T476" s="27"/>
      <c r="U476" s="27" t="s">
        <v>46</v>
      </c>
      <c r="V476" s="43">
        <v>258</v>
      </c>
      <c r="W476" s="42"/>
      <c r="X476" s="27"/>
      <c r="Y476" s="27"/>
      <c r="Z476" s="27"/>
      <c r="AA476" s="27"/>
      <c r="AB476" s="27"/>
      <c r="AC476" s="27"/>
      <c r="AD476" s="41" t="s">
        <v>520</v>
      </c>
      <c r="AE476" s="27"/>
      <c r="AF476" s="27"/>
      <c r="AG476" s="27"/>
      <c r="AH476" s="27"/>
      <c r="AM476" s="9"/>
      <c r="AN476"/>
    </row>
    <row r="477" spans="1:40" x14ac:dyDescent="0.3">
      <c r="A477" t="s">
        <v>507</v>
      </c>
      <c r="B477" s="21" t="s">
        <v>508</v>
      </c>
      <c r="C477" s="9" t="s">
        <v>509</v>
      </c>
      <c r="D477" s="9" t="s">
        <v>43</v>
      </c>
      <c r="E477" s="38">
        <f t="shared" si="60"/>
        <v>31</v>
      </c>
      <c r="F477" s="39">
        <v>0.9</v>
      </c>
      <c r="G477" s="39"/>
      <c r="H477" s="39"/>
      <c r="I477" s="25"/>
      <c r="J477" s="26"/>
      <c r="K477" s="27"/>
      <c r="L477" s="27"/>
      <c r="M477" s="40"/>
      <c r="N477" s="39"/>
      <c r="O477" s="27"/>
      <c r="P477" s="27"/>
      <c r="Q477" s="27"/>
      <c r="R477" s="27"/>
      <c r="S477" s="27"/>
      <c r="T477" s="27"/>
      <c r="U477" s="27" t="s">
        <v>46</v>
      </c>
      <c r="V477" s="43">
        <v>147</v>
      </c>
      <c r="W477" s="42"/>
      <c r="X477" s="27"/>
      <c r="Y477" s="27"/>
      <c r="Z477" s="27"/>
      <c r="AA477" s="27"/>
      <c r="AB477" s="27"/>
      <c r="AC477" s="27"/>
      <c r="AD477" s="41" t="s">
        <v>520</v>
      </c>
      <c r="AE477" s="27"/>
      <c r="AF477" s="27"/>
      <c r="AG477" s="27"/>
      <c r="AH477" s="27"/>
      <c r="AM477" s="9"/>
      <c r="AN477"/>
    </row>
    <row r="478" spans="1:40" x14ac:dyDescent="0.3">
      <c r="A478" t="s">
        <v>507</v>
      </c>
      <c r="B478" s="21" t="s">
        <v>508</v>
      </c>
      <c r="C478" s="9" t="s">
        <v>509</v>
      </c>
      <c r="D478" s="9" t="s">
        <v>43</v>
      </c>
      <c r="E478" s="38">
        <f t="shared" si="60"/>
        <v>32</v>
      </c>
      <c r="F478" s="39">
        <v>1.4</v>
      </c>
      <c r="G478" s="39"/>
      <c r="H478" s="39"/>
      <c r="I478" s="25"/>
      <c r="J478" s="26"/>
      <c r="K478" s="27"/>
      <c r="L478" s="27"/>
      <c r="M478" s="40"/>
      <c r="N478" s="39"/>
      <c r="O478" s="27"/>
      <c r="P478" s="27"/>
      <c r="Q478" s="27"/>
      <c r="R478" s="27"/>
      <c r="S478" s="27"/>
      <c r="T478" s="27"/>
      <c r="U478" s="27" t="s">
        <v>46</v>
      </c>
      <c r="V478" s="43">
        <v>121</v>
      </c>
      <c r="W478" s="42"/>
      <c r="X478" s="27"/>
      <c r="Y478" s="27"/>
      <c r="Z478" s="27"/>
      <c r="AA478" s="27"/>
      <c r="AB478" s="27"/>
      <c r="AC478" s="27"/>
      <c r="AD478" s="41" t="s">
        <v>520</v>
      </c>
      <c r="AE478" s="27"/>
      <c r="AF478" s="27"/>
      <c r="AG478" s="27"/>
      <c r="AH478" s="27"/>
      <c r="AM478" s="9"/>
      <c r="AN478"/>
    </row>
    <row r="479" spans="1:40" x14ac:dyDescent="0.3">
      <c r="A479" t="s">
        <v>507</v>
      </c>
      <c r="B479" s="21" t="s">
        <v>508</v>
      </c>
      <c r="C479" s="9" t="s">
        <v>509</v>
      </c>
      <c r="D479" s="9" t="s">
        <v>43</v>
      </c>
      <c r="E479" s="38">
        <f t="shared" si="60"/>
        <v>33</v>
      </c>
      <c r="F479" s="39">
        <v>1.45</v>
      </c>
      <c r="G479" s="39"/>
      <c r="H479" s="39"/>
      <c r="I479" s="25"/>
      <c r="J479" s="26"/>
      <c r="K479" s="27"/>
      <c r="L479" s="27"/>
      <c r="M479" s="40"/>
      <c r="N479" s="39"/>
      <c r="O479" s="27"/>
      <c r="P479" s="27"/>
      <c r="Q479" s="27"/>
      <c r="R479" s="27"/>
      <c r="S479" s="27"/>
      <c r="T479" s="27"/>
      <c r="U479" s="27" t="s">
        <v>46</v>
      </c>
      <c r="V479" s="43">
        <v>71</v>
      </c>
      <c r="W479" s="42"/>
      <c r="X479" s="27"/>
      <c r="Y479" s="27"/>
      <c r="Z479" s="27"/>
      <c r="AA479" s="27"/>
      <c r="AB479" s="27"/>
      <c r="AC479" s="27"/>
      <c r="AD479" s="41" t="s">
        <v>520</v>
      </c>
      <c r="AE479" s="27"/>
      <c r="AF479" s="27"/>
      <c r="AG479" s="27"/>
      <c r="AH479" s="27"/>
      <c r="AM479" s="9"/>
      <c r="AN479"/>
    </row>
    <row r="480" spans="1:40" x14ac:dyDescent="0.3">
      <c r="A480" t="s">
        <v>507</v>
      </c>
      <c r="B480" s="21" t="s">
        <v>508</v>
      </c>
      <c r="C480" s="9" t="s">
        <v>509</v>
      </c>
      <c r="D480" s="9" t="s">
        <v>43</v>
      </c>
      <c r="E480" s="38">
        <f>E479+1</f>
        <v>34</v>
      </c>
      <c r="F480" s="39">
        <v>0.85</v>
      </c>
      <c r="G480" s="39"/>
      <c r="H480" s="39"/>
      <c r="I480" s="25"/>
      <c r="J480" s="26"/>
      <c r="K480" s="27"/>
      <c r="L480" s="27"/>
      <c r="M480" s="40"/>
      <c r="N480" s="39"/>
      <c r="O480" s="27"/>
      <c r="P480" s="27"/>
      <c r="Q480" s="27"/>
      <c r="R480" s="27"/>
      <c r="S480" s="27"/>
      <c r="T480" s="27"/>
      <c r="U480" s="27" t="s">
        <v>46</v>
      </c>
      <c r="V480" s="43">
        <v>87</v>
      </c>
      <c r="W480" s="42"/>
      <c r="X480" s="27"/>
      <c r="Y480" s="27"/>
      <c r="Z480" s="27"/>
      <c r="AA480" s="27"/>
      <c r="AB480" s="27"/>
      <c r="AC480" s="27"/>
      <c r="AD480" s="41" t="s">
        <v>520</v>
      </c>
      <c r="AE480" s="27"/>
      <c r="AF480" s="27"/>
      <c r="AG480" s="27"/>
      <c r="AH480" s="27"/>
      <c r="AM480" s="9"/>
      <c r="AN480"/>
    </row>
    <row r="481" spans="1:40" x14ac:dyDescent="0.3">
      <c r="A481" t="s">
        <v>507</v>
      </c>
      <c r="B481" s="21" t="s">
        <v>508</v>
      </c>
      <c r="C481" s="9" t="s">
        <v>509</v>
      </c>
      <c r="D481" s="9" t="s">
        <v>43</v>
      </c>
      <c r="E481" s="38">
        <f t="shared" si="60"/>
        <v>35</v>
      </c>
      <c r="F481" s="39">
        <v>1.6</v>
      </c>
      <c r="G481" s="39"/>
      <c r="H481" s="39"/>
      <c r="I481" s="25"/>
      <c r="J481" s="26"/>
      <c r="K481" s="27"/>
      <c r="L481" s="27"/>
      <c r="M481" s="40"/>
      <c r="N481" s="39"/>
      <c r="O481" s="27"/>
      <c r="P481" s="27"/>
      <c r="Q481" s="27"/>
      <c r="R481" s="27"/>
      <c r="S481" s="27"/>
      <c r="T481" s="27"/>
      <c r="U481" s="27" t="s">
        <v>46</v>
      </c>
      <c r="V481" s="43">
        <v>87</v>
      </c>
      <c r="W481" s="42"/>
      <c r="X481" s="27"/>
      <c r="Y481" s="27"/>
      <c r="Z481" s="27"/>
      <c r="AA481" s="27"/>
      <c r="AB481" s="27"/>
      <c r="AC481" s="27"/>
      <c r="AD481" s="41" t="s">
        <v>520</v>
      </c>
      <c r="AE481" s="27"/>
      <c r="AF481" s="27"/>
      <c r="AG481" s="27"/>
      <c r="AH481" s="27"/>
      <c r="AM481" s="9"/>
      <c r="AN481"/>
    </row>
    <row r="482" spans="1:40" x14ac:dyDescent="0.3">
      <c r="A482" t="s">
        <v>507</v>
      </c>
      <c r="B482" s="21" t="s">
        <v>508</v>
      </c>
      <c r="C482" s="9" t="s">
        <v>509</v>
      </c>
      <c r="D482" s="9" t="s">
        <v>43</v>
      </c>
      <c r="E482" s="38">
        <f t="shared" si="60"/>
        <v>36</v>
      </c>
      <c r="F482" s="39">
        <v>1.55</v>
      </c>
      <c r="G482" s="39"/>
      <c r="H482" s="39"/>
      <c r="I482" s="25"/>
      <c r="J482" s="26"/>
      <c r="K482" s="27"/>
      <c r="L482" s="27"/>
      <c r="M482" s="40"/>
      <c r="N482" s="39"/>
      <c r="O482" s="27"/>
      <c r="P482" s="27"/>
      <c r="Q482" s="27"/>
      <c r="R482" s="27"/>
      <c r="S482" s="27"/>
      <c r="T482" s="27"/>
      <c r="U482" s="27" t="s">
        <v>46</v>
      </c>
      <c r="V482" s="43">
        <v>87</v>
      </c>
      <c r="W482" s="42"/>
      <c r="X482" s="27"/>
      <c r="Y482" s="27"/>
      <c r="Z482" s="27"/>
      <c r="AA482" s="27"/>
      <c r="AB482" s="27"/>
      <c r="AC482" s="27"/>
      <c r="AD482" s="41" t="s">
        <v>520</v>
      </c>
      <c r="AE482" s="27"/>
      <c r="AF482" s="27"/>
      <c r="AG482" s="27"/>
      <c r="AH482" s="27"/>
      <c r="AM482" s="9"/>
      <c r="AN482"/>
    </row>
    <row r="483" spans="1:40" x14ac:dyDescent="0.3">
      <c r="A483" t="s">
        <v>507</v>
      </c>
      <c r="B483" s="21" t="s">
        <v>508</v>
      </c>
      <c r="C483" s="9" t="s">
        <v>509</v>
      </c>
      <c r="D483" s="9" t="s">
        <v>43</v>
      </c>
      <c r="E483" s="38">
        <f t="shared" si="60"/>
        <v>37</v>
      </c>
      <c r="F483" s="39">
        <v>1.3</v>
      </c>
      <c r="G483" s="39"/>
      <c r="H483" s="39"/>
      <c r="I483" s="25"/>
      <c r="J483" s="26"/>
      <c r="K483" s="27"/>
      <c r="L483" s="27"/>
      <c r="M483" s="40"/>
      <c r="N483" s="39"/>
      <c r="O483" s="27"/>
      <c r="P483" s="27"/>
      <c r="Q483" s="27"/>
      <c r="R483" s="27"/>
      <c r="S483" s="27"/>
      <c r="T483" s="27"/>
      <c r="U483" s="27" t="s">
        <v>46</v>
      </c>
      <c r="V483" s="43">
        <v>87</v>
      </c>
      <c r="W483" s="42"/>
      <c r="X483" s="27"/>
      <c r="Y483" s="27"/>
      <c r="Z483" s="27"/>
      <c r="AA483" s="27"/>
      <c r="AB483" s="27"/>
      <c r="AC483" s="27"/>
      <c r="AD483" s="41" t="s">
        <v>520</v>
      </c>
      <c r="AE483" s="27"/>
      <c r="AF483" s="27"/>
      <c r="AG483" s="27"/>
      <c r="AH483" s="27"/>
      <c r="AM483" s="9"/>
      <c r="AN483"/>
    </row>
    <row r="484" spans="1:40" x14ac:dyDescent="0.3">
      <c r="A484" t="s">
        <v>507</v>
      </c>
      <c r="B484" s="21" t="s">
        <v>508</v>
      </c>
      <c r="C484" s="9" t="s">
        <v>509</v>
      </c>
      <c r="D484" s="9" t="s">
        <v>43</v>
      </c>
      <c r="E484" s="38">
        <f t="shared" si="60"/>
        <v>38</v>
      </c>
      <c r="F484" s="39">
        <v>1.1000000000000001</v>
      </c>
      <c r="G484" s="39"/>
      <c r="H484" s="39"/>
      <c r="I484" s="25"/>
      <c r="J484" s="26"/>
      <c r="K484" s="27"/>
      <c r="L484" s="27"/>
      <c r="M484" s="40"/>
      <c r="N484" s="39"/>
      <c r="O484" s="27"/>
      <c r="P484" s="27"/>
      <c r="Q484" s="27"/>
      <c r="R484" s="27"/>
      <c r="S484" s="27"/>
      <c r="T484" s="27"/>
      <c r="U484" s="27" t="s">
        <v>46</v>
      </c>
      <c r="V484" s="43">
        <v>87</v>
      </c>
      <c r="W484" s="42"/>
      <c r="X484" s="27"/>
      <c r="Y484" s="27"/>
      <c r="Z484" s="27"/>
      <c r="AA484" s="27"/>
      <c r="AB484" s="27"/>
      <c r="AC484" s="27"/>
      <c r="AD484" s="41" t="s">
        <v>520</v>
      </c>
      <c r="AE484" s="27"/>
      <c r="AF484" s="27"/>
      <c r="AG484" s="27"/>
      <c r="AH484" s="27"/>
      <c r="AM484" s="9"/>
      <c r="AN484"/>
    </row>
    <row r="485" spans="1:40" x14ac:dyDescent="0.3">
      <c r="A485" t="s">
        <v>507</v>
      </c>
      <c r="B485" s="21" t="s">
        <v>508</v>
      </c>
      <c r="C485" s="9" t="s">
        <v>509</v>
      </c>
      <c r="D485" s="9" t="s">
        <v>43</v>
      </c>
      <c r="E485" s="38">
        <f t="shared" si="60"/>
        <v>39</v>
      </c>
      <c r="F485" s="39">
        <v>0.7</v>
      </c>
      <c r="G485" s="39"/>
      <c r="H485" s="39"/>
      <c r="I485" s="25"/>
      <c r="J485" s="26"/>
      <c r="K485" s="27"/>
      <c r="L485" s="27"/>
      <c r="M485" s="40"/>
      <c r="N485" s="39"/>
      <c r="O485" s="27"/>
      <c r="P485" s="27"/>
      <c r="Q485" s="27"/>
      <c r="R485" s="27"/>
      <c r="S485" s="27"/>
      <c r="T485" s="27"/>
      <c r="U485" s="27" t="s">
        <v>46</v>
      </c>
      <c r="V485" s="43">
        <v>87</v>
      </c>
      <c r="W485" s="42"/>
      <c r="X485" s="27"/>
      <c r="Y485" s="27"/>
      <c r="Z485" s="27"/>
      <c r="AA485" s="27"/>
      <c r="AB485" s="27"/>
      <c r="AC485" s="27"/>
      <c r="AD485" s="41" t="s">
        <v>520</v>
      </c>
      <c r="AE485" s="27"/>
      <c r="AF485" s="27"/>
      <c r="AG485" s="27"/>
      <c r="AH485" s="27"/>
      <c r="AM485" s="9"/>
      <c r="AN485"/>
    </row>
    <row r="486" spans="1:40" x14ac:dyDescent="0.3">
      <c r="A486" t="s">
        <v>507</v>
      </c>
      <c r="B486" s="21" t="s">
        <v>508</v>
      </c>
      <c r="C486" s="9" t="s">
        <v>509</v>
      </c>
      <c r="D486" s="9" t="s">
        <v>43</v>
      </c>
      <c r="E486" s="38">
        <f t="shared" si="60"/>
        <v>40</v>
      </c>
      <c r="F486" s="39">
        <v>0.7</v>
      </c>
      <c r="G486" s="39"/>
      <c r="H486" s="39"/>
      <c r="I486" s="25"/>
      <c r="J486" s="26"/>
      <c r="K486" s="27"/>
      <c r="L486" s="27"/>
      <c r="M486" s="40"/>
      <c r="N486" s="39"/>
      <c r="O486" s="27"/>
      <c r="P486" s="27"/>
      <c r="Q486" s="27"/>
      <c r="R486" s="27"/>
      <c r="S486" s="27"/>
      <c r="T486" s="27"/>
      <c r="U486" s="27" t="s">
        <v>46</v>
      </c>
      <c r="V486" s="43">
        <v>87</v>
      </c>
      <c r="W486" s="42"/>
      <c r="X486" s="27"/>
      <c r="Y486" s="27"/>
      <c r="Z486" s="27"/>
      <c r="AA486" s="27"/>
      <c r="AB486" s="27"/>
      <c r="AC486" s="27"/>
      <c r="AD486" s="41" t="s">
        <v>520</v>
      </c>
      <c r="AE486" s="27"/>
      <c r="AF486" s="27"/>
      <c r="AG486" s="27"/>
      <c r="AH486" s="27"/>
      <c r="AM486" s="9"/>
      <c r="AN486"/>
    </row>
    <row r="487" spans="1:40" x14ac:dyDescent="0.3">
      <c r="A487" t="s">
        <v>507</v>
      </c>
      <c r="B487" s="21" t="s">
        <v>508</v>
      </c>
      <c r="C487" s="9" t="s">
        <v>509</v>
      </c>
      <c r="D487" s="9" t="s">
        <v>43</v>
      </c>
      <c r="E487" s="38">
        <f t="shared" si="60"/>
        <v>41</v>
      </c>
      <c r="F487" s="39">
        <v>0.5</v>
      </c>
      <c r="G487" s="39"/>
      <c r="H487" s="39"/>
      <c r="I487" s="25"/>
      <c r="J487" s="26"/>
      <c r="K487" s="27"/>
      <c r="L487" s="27"/>
      <c r="M487" s="40"/>
      <c r="N487" s="39"/>
      <c r="O487" s="27"/>
      <c r="P487" s="27"/>
      <c r="Q487" s="27"/>
      <c r="R487" s="27"/>
      <c r="S487" s="27"/>
      <c r="T487" s="27"/>
      <c r="U487" s="27" t="s">
        <v>46</v>
      </c>
      <c r="V487" s="43">
        <v>87</v>
      </c>
      <c r="W487" s="42"/>
      <c r="X487" s="27"/>
      <c r="Y487" s="27"/>
      <c r="Z487" s="27"/>
      <c r="AA487" s="27"/>
      <c r="AB487" s="27"/>
      <c r="AC487" s="27"/>
      <c r="AD487" s="41" t="s">
        <v>520</v>
      </c>
      <c r="AE487" s="27"/>
      <c r="AF487" s="27"/>
      <c r="AG487" s="27"/>
      <c r="AH487" s="27"/>
      <c r="AM487" s="9"/>
      <c r="AN487"/>
    </row>
    <row r="488" spans="1:40" x14ac:dyDescent="0.3">
      <c r="A488" t="s">
        <v>507</v>
      </c>
      <c r="B488" s="21" t="s">
        <v>508</v>
      </c>
      <c r="C488" s="9" t="s">
        <v>509</v>
      </c>
      <c r="D488" s="9" t="s">
        <v>43</v>
      </c>
      <c r="E488" s="38">
        <f t="shared" si="60"/>
        <v>42</v>
      </c>
      <c r="F488" s="39">
        <v>0.6</v>
      </c>
      <c r="G488" s="39"/>
      <c r="H488" s="39"/>
      <c r="I488" s="25"/>
      <c r="J488" s="26"/>
      <c r="K488" s="27"/>
      <c r="L488" s="27"/>
      <c r="M488" s="40"/>
      <c r="N488" s="39"/>
      <c r="O488" s="27"/>
      <c r="P488" s="27"/>
      <c r="Q488" s="27"/>
      <c r="R488" s="27"/>
      <c r="S488" s="27"/>
      <c r="T488" s="27"/>
      <c r="U488" s="27" t="s">
        <v>46</v>
      </c>
      <c r="V488" s="43">
        <v>87</v>
      </c>
      <c r="W488" s="42"/>
      <c r="X488" s="27"/>
      <c r="Y488" s="27"/>
      <c r="Z488" s="27"/>
      <c r="AA488" s="27"/>
      <c r="AB488" s="27"/>
      <c r="AC488" s="27"/>
      <c r="AD488" s="41" t="s">
        <v>520</v>
      </c>
      <c r="AE488" s="27"/>
      <c r="AF488" s="27"/>
      <c r="AG488" s="27"/>
      <c r="AH488" s="27"/>
      <c r="AM488" s="9"/>
      <c r="AN488"/>
    </row>
    <row r="489" spans="1:40" x14ac:dyDescent="0.3">
      <c r="A489" t="s">
        <v>507</v>
      </c>
      <c r="B489" s="21" t="s">
        <v>508</v>
      </c>
      <c r="C489" s="9" t="s">
        <v>509</v>
      </c>
      <c r="D489" s="9" t="s">
        <v>43</v>
      </c>
      <c r="E489" s="38">
        <f t="shared" si="60"/>
        <v>43</v>
      </c>
      <c r="F489" s="39">
        <v>0.75</v>
      </c>
      <c r="G489" s="39"/>
      <c r="H489" s="39"/>
      <c r="I489" s="25"/>
      <c r="J489" s="26"/>
      <c r="K489" s="27"/>
      <c r="L489" s="27"/>
      <c r="M489" s="40"/>
      <c r="N489" s="39"/>
      <c r="O489" s="27"/>
      <c r="P489" s="27"/>
      <c r="Q489" s="27"/>
      <c r="R489" s="27"/>
      <c r="S489" s="27"/>
      <c r="T489" s="27"/>
      <c r="U489" s="27" t="s">
        <v>46</v>
      </c>
      <c r="V489" s="43">
        <v>87</v>
      </c>
      <c r="W489" s="42"/>
      <c r="X489" s="27"/>
      <c r="Y489" s="27"/>
      <c r="Z489" s="27"/>
      <c r="AA489" s="27"/>
      <c r="AB489" s="27"/>
      <c r="AC489" s="27"/>
      <c r="AD489" s="41" t="s">
        <v>520</v>
      </c>
      <c r="AE489" s="27"/>
      <c r="AF489" s="27"/>
      <c r="AG489" s="27"/>
      <c r="AH489" s="27"/>
      <c r="AM489" s="9"/>
      <c r="AN489"/>
    </row>
    <row r="490" spans="1:40" x14ac:dyDescent="0.3">
      <c r="A490" t="s">
        <v>507</v>
      </c>
      <c r="B490" s="21" t="s">
        <v>508</v>
      </c>
      <c r="C490" s="9" t="s">
        <v>509</v>
      </c>
      <c r="D490" s="9" t="s">
        <v>43</v>
      </c>
      <c r="E490" s="38">
        <f t="shared" si="60"/>
        <v>44</v>
      </c>
      <c r="F490" s="39">
        <v>0.5</v>
      </c>
      <c r="G490" s="39"/>
      <c r="H490" s="39"/>
      <c r="I490" s="25"/>
      <c r="J490" s="26"/>
      <c r="K490" s="27"/>
      <c r="L490" s="27"/>
      <c r="M490" s="40"/>
      <c r="N490" s="39"/>
      <c r="O490" s="27"/>
      <c r="P490" s="27"/>
      <c r="Q490" s="27"/>
      <c r="R490" s="27"/>
      <c r="S490" s="27"/>
      <c r="T490" s="27"/>
      <c r="U490" s="27" t="s">
        <v>46</v>
      </c>
      <c r="V490" s="43">
        <v>87</v>
      </c>
      <c r="W490" s="42"/>
      <c r="X490" s="27"/>
      <c r="Y490" s="27"/>
      <c r="Z490" s="27"/>
      <c r="AA490" s="27"/>
      <c r="AB490" s="27"/>
      <c r="AC490" s="27"/>
      <c r="AD490" s="41" t="s">
        <v>520</v>
      </c>
      <c r="AE490" s="27"/>
      <c r="AF490" s="27"/>
      <c r="AG490" s="27"/>
      <c r="AH490" s="27"/>
      <c r="AM490" s="9"/>
      <c r="AN490"/>
    </row>
    <row r="491" spans="1:40" x14ac:dyDescent="0.3">
      <c r="A491" t="s">
        <v>507</v>
      </c>
      <c r="B491" s="21" t="s">
        <v>508</v>
      </c>
      <c r="C491" s="9" t="s">
        <v>509</v>
      </c>
      <c r="D491" s="9" t="s">
        <v>43</v>
      </c>
      <c r="E491" s="38">
        <f t="shared" si="60"/>
        <v>45</v>
      </c>
      <c r="F491" s="39">
        <v>0.9</v>
      </c>
      <c r="G491" s="39"/>
      <c r="H491" s="39"/>
      <c r="I491" s="25"/>
      <c r="J491" s="26"/>
      <c r="K491" s="27"/>
      <c r="L491" s="27"/>
      <c r="M491" s="40"/>
      <c r="N491" s="39"/>
      <c r="O491" s="27"/>
      <c r="P491" s="27"/>
      <c r="Q491" s="27"/>
      <c r="R491" s="27"/>
      <c r="S491" s="27"/>
      <c r="T491" s="27"/>
      <c r="U491" s="27" t="s">
        <v>46</v>
      </c>
      <c r="V491" s="43">
        <v>87</v>
      </c>
      <c r="W491" s="42"/>
      <c r="X491" s="27"/>
      <c r="Y491" s="27"/>
      <c r="Z491" s="27"/>
      <c r="AA491" s="27"/>
      <c r="AB491" s="27"/>
      <c r="AC491" s="27"/>
      <c r="AD491" s="41" t="s">
        <v>520</v>
      </c>
      <c r="AE491" s="27"/>
      <c r="AF491" s="27"/>
      <c r="AG491" s="27"/>
      <c r="AH491" s="27"/>
      <c r="AM491" s="9"/>
      <c r="AN491"/>
    </row>
    <row r="492" spans="1:40" x14ac:dyDescent="0.3">
      <c r="A492" t="s">
        <v>507</v>
      </c>
      <c r="B492" s="21" t="s">
        <v>508</v>
      </c>
      <c r="C492" s="9" t="s">
        <v>509</v>
      </c>
      <c r="D492" s="9" t="s">
        <v>43</v>
      </c>
      <c r="E492" s="38">
        <f t="shared" si="60"/>
        <v>46</v>
      </c>
      <c r="F492" s="39">
        <v>0.7</v>
      </c>
      <c r="G492" s="39"/>
      <c r="H492" s="39"/>
      <c r="I492" s="25"/>
      <c r="J492" s="26"/>
      <c r="K492" s="27"/>
      <c r="L492" s="27"/>
      <c r="M492" s="40"/>
      <c r="N492" s="39"/>
      <c r="O492" s="27"/>
      <c r="P492" s="27"/>
      <c r="Q492" s="27"/>
      <c r="R492" s="27"/>
      <c r="S492" s="27"/>
      <c r="T492" s="27"/>
      <c r="U492" s="27" t="s">
        <v>46</v>
      </c>
      <c r="V492" s="43">
        <v>87</v>
      </c>
      <c r="W492" s="42"/>
      <c r="X492" s="27"/>
      <c r="Y492" s="27"/>
      <c r="Z492" s="27"/>
      <c r="AA492" s="27"/>
      <c r="AB492" s="27"/>
      <c r="AC492" s="27"/>
      <c r="AD492" s="41" t="s">
        <v>520</v>
      </c>
      <c r="AE492" s="27"/>
      <c r="AF492" s="27"/>
      <c r="AG492" s="27"/>
      <c r="AH492" s="27"/>
      <c r="AM492" s="9"/>
      <c r="AN492"/>
    </row>
    <row r="493" spans="1:40" x14ac:dyDescent="0.3">
      <c r="A493" t="s">
        <v>507</v>
      </c>
      <c r="B493" s="21" t="s">
        <v>508</v>
      </c>
      <c r="C493" s="9" t="s">
        <v>509</v>
      </c>
      <c r="D493" s="9" t="s">
        <v>43</v>
      </c>
      <c r="E493" s="38">
        <f t="shared" si="60"/>
        <v>47</v>
      </c>
      <c r="F493" s="39">
        <v>0.6</v>
      </c>
      <c r="G493" s="39"/>
      <c r="H493" s="39"/>
      <c r="I493" s="25"/>
      <c r="J493" s="26"/>
      <c r="K493" s="27"/>
      <c r="L493" s="27"/>
      <c r="M493" s="40"/>
      <c r="N493" s="39"/>
      <c r="O493" s="27"/>
      <c r="P493" s="27"/>
      <c r="Q493" s="27"/>
      <c r="R493" s="27"/>
      <c r="S493" s="27"/>
      <c r="T493" s="27"/>
      <c r="U493" s="27" t="s">
        <v>46</v>
      </c>
      <c r="V493" s="43">
        <v>87</v>
      </c>
      <c r="W493" s="42"/>
      <c r="X493" s="27"/>
      <c r="Y493" s="27"/>
      <c r="Z493" s="27"/>
      <c r="AA493" s="27"/>
      <c r="AB493" s="27"/>
      <c r="AC493" s="27"/>
      <c r="AD493" s="41" t="s">
        <v>520</v>
      </c>
      <c r="AE493" s="27"/>
      <c r="AF493" s="27"/>
      <c r="AG493" s="27"/>
      <c r="AH493" s="27"/>
      <c r="AM493" s="9"/>
      <c r="AN493"/>
    </row>
    <row r="494" spans="1:40" x14ac:dyDescent="0.3">
      <c r="A494" t="s">
        <v>507</v>
      </c>
      <c r="B494" s="21" t="s">
        <v>508</v>
      </c>
      <c r="C494" s="9" t="s">
        <v>509</v>
      </c>
      <c r="D494" s="9" t="s">
        <v>43</v>
      </c>
      <c r="E494" s="38">
        <f t="shared" si="60"/>
        <v>48</v>
      </c>
      <c r="F494" s="39">
        <v>0.75</v>
      </c>
      <c r="G494" s="39"/>
      <c r="H494" s="39"/>
      <c r="I494" s="25"/>
      <c r="J494" s="26"/>
      <c r="K494" s="27"/>
      <c r="L494" s="27"/>
      <c r="M494" s="40"/>
      <c r="N494" s="39"/>
      <c r="O494" s="27"/>
      <c r="P494" s="27"/>
      <c r="Q494" s="27"/>
      <c r="R494" s="27"/>
      <c r="S494" s="27"/>
      <c r="T494" s="27"/>
      <c r="U494" s="27" t="s">
        <v>46</v>
      </c>
      <c r="V494" s="43">
        <v>87</v>
      </c>
      <c r="W494" s="42"/>
      <c r="X494" s="27"/>
      <c r="Y494" s="27"/>
      <c r="Z494" s="27"/>
      <c r="AA494" s="27"/>
      <c r="AB494" s="27"/>
      <c r="AC494" s="27"/>
      <c r="AD494" s="41" t="s">
        <v>520</v>
      </c>
      <c r="AE494" s="27"/>
      <c r="AF494" s="27"/>
      <c r="AG494" s="27"/>
      <c r="AH494" s="27"/>
      <c r="AM494" s="9"/>
      <c r="AN494"/>
    </row>
    <row r="495" spans="1:40" x14ac:dyDescent="0.3">
      <c r="A495" t="s">
        <v>507</v>
      </c>
      <c r="B495" s="21" t="s">
        <v>508</v>
      </c>
      <c r="C495" s="9" t="s">
        <v>509</v>
      </c>
      <c r="D495" s="9" t="s">
        <v>43</v>
      </c>
      <c r="E495" s="38">
        <f t="shared" si="60"/>
        <v>49</v>
      </c>
      <c r="F495" s="39">
        <v>1.05</v>
      </c>
      <c r="G495" s="39"/>
      <c r="H495" s="39"/>
      <c r="I495" s="25"/>
      <c r="J495" s="26"/>
      <c r="K495" s="27"/>
      <c r="L495" s="27"/>
      <c r="M495" s="40"/>
      <c r="N495" s="39"/>
      <c r="O495" s="27"/>
      <c r="P495" s="27"/>
      <c r="Q495" s="27"/>
      <c r="R495" s="27"/>
      <c r="S495" s="27"/>
      <c r="T495" s="27"/>
      <c r="U495" s="27" t="s">
        <v>46</v>
      </c>
      <c r="V495" s="43">
        <v>120</v>
      </c>
      <c r="W495" s="42"/>
      <c r="X495" s="27"/>
      <c r="Y495" s="27"/>
      <c r="Z495" s="27"/>
      <c r="AA495" s="27"/>
      <c r="AB495" s="27"/>
      <c r="AC495" s="27"/>
      <c r="AD495" s="41" t="s">
        <v>520</v>
      </c>
      <c r="AE495" s="27"/>
      <c r="AF495" s="27"/>
      <c r="AG495" s="27"/>
      <c r="AH495" s="27"/>
      <c r="AM495" s="9"/>
      <c r="AN495"/>
    </row>
    <row r="496" spans="1:40" x14ac:dyDescent="0.3">
      <c r="A496" t="s">
        <v>507</v>
      </c>
      <c r="B496" s="21" t="s">
        <v>508</v>
      </c>
      <c r="C496" s="9" t="s">
        <v>509</v>
      </c>
      <c r="D496" s="9" t="s">
        <v>43</v>
      </c>
      <c r="E496" s="38">
        <f>E495+1</f>
        <v>50</v>
      </c>
      <c r="F496" s="39">
        <v>1.3</v>
      </c>
      <c r="G496" s="39"/>
      <c r="H496" s="39"/>
      <c r="I496" s="25"/>
      <c r="J496" s="26"/>
      <c r="K496" s="27"/>
      <c r="L496" s="27"/>
      <c r="M496" s="40"/>
      <c r="N496" s="39"/>
      <c r="O496" s="27"/>
      <c r="P496" s="27"/>
      <c r="Q496" s="27"/>
      <c r="R496" s="27"/>
      <c r="S496" s="27"/>
      <c r="T496" s="27"/>
      <c r="U496" s="27" t="s">
        <v>46</v>
      </c>
      <c r="V496" s="43">
        <v>120</v>
      </c>
      <c r="W496" s="42"/>
      <c r="X496" s="27"/>
      <c r="Y496" s="27"/>
      <c r="Z496" s="27"/>
      <c r="AA496" s="27"/>
      <c r="AB496" s="27"/>
      <c r="AC496" s="27"/>
      <c r="AD496" s="41" t="s">
        <v>520</v>
      </c>
      <c r="AE496" s="27"/>
      <c r="AF496" s="27"/>
      <c r="AG496" s="27"/>
      <c r="AH496" s="27"/>
      <c r="AM496" s="9"/>
      <c r="AN496"/>
    </row>
    <row r="497" spans="1:40" x14ac:dyDescent="0.3">
      <c r="A497" t="s">
        <v>507</v>
      </c>
      <c r="B497" s="21" t="s">
        <v>508</v>
      </c>
      <c r="C497" s="9" t="s">
        <v>509</v>
      </c>
      <c r="D497" s="9" t="s">
        <v>43</v>
      </c>
      <c r="E497" s="38">
        <f t="shared" si="60"/>
        <v>51</v>
      </c>
      <c r="F497" s="39">
        <v>0.9</v>
      </c>
      <c r="G497" s="39"/>
      <c r="H497" s="39"/>
      <c r="I497" s="25"/>
      <c r="J497" s="26"/>
      <c r="K497" s="27"/>
      <c r="L497" s="27"/>
      <c r="M497" s="40"/>
      <c r="N497" s="39"/>
      <c r="O497" s="27"/>
      <c r="P497" s="27"/>
      <c r="Q497" s="27"/>
      <c r="R497" s="27"/>
      <c r="S497" s="27"/>
      <c r="T497" s="27"/>
      <c r="U497" s="27" t="s">
        <v>46</v>
      </c>
      <c r="V497" s="43">
        <v>120</v>
      </c>
      <c r="W497" s="42"/>
      <c r="X497" s="27"/>
      <c r="Y497" s="27"/>
      <c r="Z497" s="27"/>
      <c r="AA497" s="27"/>
      <c r="AB497" s="27"/>
      <c r="AC497" s="27"/>
      <c r="AD497" s="41" t="s">
        <v>520</v>
      </c>
      <c r="AE497" s="27"/>
      <c r="AF497" s="27"/>
      <c r="AG497" s="27"/>
      <c r="AH497" s="27"/>
      <c r="AM497" s="9"/>
      <c r="AN497"/>
    </row>
    <row r="498" spans="1:40" x14ac:dyDescent="0.3">
      <c r="A498" t="s">
        <v>507</v>
      </c>
      <c r="B498" s="21" t="s">
        <v>508</v>
      </c>
      <c r="C498" s="9" t="s">
        <v>509</v>
      </c>
      <c r="D498" s="9" t="s">
        <v>43</v>
      </c>
      <c r="E498" s="38">
        <f t="shared" si="60"/>
        <v>52</v>
      </c>
      <c r="F498" s="39">
        <v>0.8</v>
      </c>
      <c r="G498" s="39"/>
      <c r="H498" s="39"/>
      <c r="I498" s="25"/>
      <c r="J498" s="26"/>
      <c r="K498" s="27"/>
      <c r="L498" s="27"/>
      <c r="M498" s="40"/>
      <c r="N498" s="39"/>
      <c r="O498" s="27"/>
      <c r="P498" s="27"/>
      <c r="Q498" s="27"/>
      <c r="R498" s="27"/>
      <c r="S498" s="27"/>
      <c r="T498" s="27"/>
      <c r="U498" s="27" t="s">
        <v>46</v>
      </c>
      <c r="V498" s="43">
        <v>120</v>
      </c>
      <c r="W498" s="42"/>
      <c r="X498" s="27"/>
      <c r="Y498" s="27"/>
      <c r="Z498" s="27"/>
      <c r="AA498" s="27"/>
      <c r="AB498" s="27"/>
      <c r="AC498" s="27"/>
      <c r="AD498" s="41" t="s">
        <v>520</v>
      </c>
      <c r="AE498" s="27"/>
      <c r="AF498" s="27"/>
      <c r="AG498" s="27"/>
      <c r="AH498" s="27"/>
      <c r="AM498" s="9"/>
      <c r="AN498"/>
    </row>
    <row r="499" spans="1:40" x14ac:dyDescent="0.3">
      <c r="A499" t="s">
        <v>507</v>
      </c>
      <c r="B499" s="21" t="s">
        <v>508</v>
      </c>
      <c r="C499" s="9" t="s">
        <v>509</v>
      </c>
      <c r="D499" s="9" t="s">
        <v>43</v>
      </c>
      <c r="E499" s="38">
        <f t="shared" si="60"/>
        <v>53</v>
      </c>
      <c r="F499" s="39">
        <v>0.6</v>
      </c>
      <c r="G499" s="39"/>
      <c r="H499" s="39"/>
      <c r="I499" s="25"/>
      <c r="J499" s="26"/>
      <c r="K499" s="27"/>
      <c r="L499" s="27"/>
      <c r="M499" s="40"/>
      <c r="N499" s="39"/>
      <c r="O499" s="27"/>
      <c r="P499" s="27"/>
      <c r="Q499" s="27"/>
      <c r="R499" s="27"/>
      <c r="S499" s="27"/>
      <c r="T499" s="27"/>
      <c r="U499" s="27" t="s">
        <v>46</v>
      </c>
      <c r="V499" s="43">
        <v>120</v>
      </c>
      <c r="W499" s="42"/>
      <c r="X499" s="27"/>
      <c r="Y499" s="27"/>
      <c r="Z499" s="27"/>
      <c r="AA499" s="27"/>
      <c r="AB499" s="27"/>
      <c r="AC499" s="27"/>
      <c r="AD499" s="41" t="s">
        <v>520</v>
      </c>
      <c r="AE499" s="27"/>
      <c r="AF499" s="27"/>
      <c r="AG499" s="27"/>
      <c r="AH499" s="27"/>
      <c r="AM499" s="9"/>
      <c r="AN499"/>
    </row>
    <row r="500" spans="1:40" x14ac:dyDescent="0.3">
      <c r="A500" t="s">
        <v>507</v>
      </c>
      <c r="B500" s="21" t="s">
        <v>508</v>
      </c>
      <c r="C500" s="9" t="s">
        <v>509</v>
      </c>
      <c r="D500" s="9" t="s">
        <v>43</v>
      </c>
      <c r="E500" s="38">
        <f t="shared" si="60"/>
        <v>54</v>
      </c>
      <c r="F500" s="39">
        <v>0.8</v>
      </c>
      <c r="G500" s="39"/>
      <c r="H500" s="39"/>
      <c r="I500" s="25"/>
      <c r="J500" s="26"/>
      <c r="K500" s="27"/>
      <c r="L500" s="27"/>
      <c r="M500" s="40"/>
      <c r="N500" s="39"/>
      <c r="O500" s="27"/>
      <c r="P500" s="27"/>
      <c r="Q500" s="27"/>
      <c r="R500" s="27"/>
      <c r="S500" s="27"/>
      <c r="T500" s="27"/>
      <c r="U500" s="27" t="s">
        <v>46</v>
      </c>
      <c r="V500" s="43">
        <v>120</v>
      </c>
      <c r="W500" s="42"/>
      <c r="X500" s="27"/>
      <c r="Y500" s="27"/>
      <c r="Z500" s="27"/>
      <c r="AA500" s="27"/>
      <c r="AB500" s="27"/>
      <c r="AC500" s="27"/>
      <c r="AD500" s="41" t="s">
        <v>520</v>
      </c>
      <c r="AE500" s="27"/>
      <c r="AF500" s="27"/>
      <c r="AG500" s="27"/>
      <c r="AH500" s="27"/>
      <c r="AM500" s="9"/>
      <c r="AN500"/>
    </row>
    <row r="501" spans="1:40" x14ac:dyDescent="0.3">
      <c r="A501" t="s">
        <v>507</v>
      </c>
      <c r="B501" s="21" t="s">
        <v>508</v>
      </c>
      <c r="C501" s="9" t="s">
        <v>509</v>
      </c>
      <c r="D501" s="9" t="s">
        <v>43</v>
      </c>
      <c r="E501" s="38">
        <f t="shared" si="60"/>
        <v>55</v>
      </c>
      <c r="F501" s="39">
        <v>0.65</v>
      </c>
      <c r="G501" s="39"/>
      <c r="H501" s="39"/>
      <c r="I501" s="25"/>
      <c r="J501" s="26"/>
      <c r="K501" s="27"/>
      <c r="L501" s="27"/>
      <c r="M501" s="40"/>
      <c r="N501" s="39"/>
      <c r="O501" s="27"/>
      <c r="P501" s="27"/>
      <c r="Q501" s="27"/>
      <c r="R501" s="27"/>
      <c r="S501" s="27"/>
      <c r="T501" s="27"/>
      <c r="U501" s="27" t="s">
        <v>46</v>
      </c>
      <c r="V501" s="43">
        <v>120</v>
      </c>
      <c r="W501" s="42"/>
      <c r="X501" s="27"/>
      <c r="Y501" s="27"/>
      <c r="Z501" s="27"/>
      <c r="AA501" s="27"/>
      <c r="AB501" s="27"/>
      <c r="AC501" s="27"/>
      <c r="AD501" s="41" t="s">
        <v>520</v>
      </c>
      <c r="AE501" s="27"/>
      <c r="AF501" s="27"/>
      <c r="AG501" s="27"/>
      <c r="AH501" s="27"/>
      <c r="AM501" s="9"/>
      <c r="AN501"/>
    </row>
    <row r="502" spans="1:40" x14ac:dyDescent="0.3">
      <c r="A502" t="s">
        <v>507</v>
      </c>
      <c r="B502" s="21" t="s">
        <v>508</v>
      </c>
      <c r="C502" s="9" t="s">
        <v>509</v>
      </c>
      <c r="D502" s="9" t="s">
        <v>43</v>
      </c>
      <c r="E502" s="38">
        <f t="shared" si="60"/>
        <v>56</v>
      </c>
      <c r="F502" s="39">
        <v>1.3</v>
      </c>
      <c r="G502" s="39"/>
      <c r="H502" s="39"/>
      <c r="I502" s="25"/>
      <c r="J502" s="26"/>
      <c r="K502" s="27"/>
      <c r="L502" s="27"/>
      <c r="M502" s="40"/>
      <c r="N502" s="39"/>
      <c r="O502" s="27"/>
      <c r="P502" s="27"/>
      <c r="Q502" s="27"/>
      <c r="R502" s="27"/>
      <c r="S502" s="27"/>
      <c r="T502" s="27"/>
      <c r="U502" s="27" t="s">
        <v>46</v>
      </c>
      <c r="V502" s="43">
        <v>128</v>
      </c>
      <c r="W502" s="42"/>
      <c r="X502" s="27"/>
      <c r="Y502" s="27"/>
      <c r="Z502" s="27"/>
      <c r="AA502" s="27"/>
      <c r="AB502" s="27"/>
      <c r="AC502" s="27"/>
      <c r="AD502" s="41" t="s">
        <v>520</v>
      </c>
      <c r="AE502" s="27"/>
      <c r="AF502" s="27"/>
      <c r="AG502" s="27"/>
      <c r="AH502" s="27"/>
      <c r="AM502" s="9"/>
      <c r="AN502"/>
    </row>
    <row r="503" spans="1:40" x14ac:dyDescent="0.3">
      <c r="A503" t="s">
        <v>507</v>
      </c>
      <c r="B503" s="21" t="s">
        <v>508</v>
      </c>
      <c r="C503" s="9" t="s">
        <v>509</v>
      </c>
      <c r="D503" s="9" t="s">
        <v>43</v>
      </c>
      <c r="E503" s="38">
        <f t="shared" si="60"/>
        <v>57</v>
      </c>
      <c r="F503" s="39">
        <v>1.2</v>
      </c>
      <c r="G503" s="39"/>
      <c r="H503" s="39"/>
      <c r="I503" s="25"/>
      <c r="J503" s="26"/>
      <c r="K503" s="27"/>
      <c r="L503" s="27"/>
      <c r="M503" s="40"/>
      <c r="N503" s="39"/>
      <c r="O503" s="27"/>
      <c r="P503" s="27"/>
      <c r="Q503" s="27"/>
      <c r="R503" s="27"/>
      <c r="S503" s="27"/>
      <c r="T503" s="27"/>
      <c r="U503" s="27" t="s">
        <v>46</v>
      </c>
      <c r="V503" s="43">
        <v>146</v>
      </c>
      <c r="W503" s="42"/>
      <c r="X503" s="27"/>
      <c r="Y503" s="27"/>
      <c r="Z503" s="27"/>
      <c r="AA503" s="27"/>
      <c r="AB503" s="27"/>
      <c r="AC503" s="27"/>
      <c r="AD503" s="41" t="s">
        <v>520</v>
      </c>
      <c r="AE503" s="27"/>
      <c r="AF503" s="27"/>
      <c r="AG503" s="27"/>
      <c r="AH503" s="27"/>
      <c r="AM503" s="9"/>
      <c r="AN503"/>
    </row>
    <row r="504" spans="1:40" x14ac:dyDescent="0.3">
      <c r="A504" t="s">
        <v>507</v>
      </c>
      <c r="B504" s="21" t="s">
        <v>508</v>
      </c>
      <c r="C504" s="9" t="s">
        <v>509</v>
      </c>
      <c r="D504" s="9" t="s">
        <v>43</v>
      </c>
      <c r="E504" s="38">
        <f t="shared" si="60"/>
        <v>58</v>
      </c>
      <c r="F504" s="39">
        <v>1.7</v>
      </c>
      <c r="G504" s="39"/>
      <c r="H504" s="39"/>
      <c r="I504" s="25"/>
      <c r="J504" s="26"/>
      <c r="K504" s="27"/>
      <c r="L504" s="27"/>
      <c r="M504" s="40"/>
      <c r="N504" s="39"/>
      <c r="O504" s="27"/>
      <c r="P504" s="27"/>
      <c r="Q504" s="27"/>
      <c r="R504" s="27"/>
      <c r="S504" s="27"/>
      <c r="T504" s="27"/>
      <c r="U504" s="27" t="s">
        <v>46</v>
      </c>
      <c r="V504" s="43">
        <v>146</v>
      </c>
      <c r="W504" s="42"/>
      <c r="X504" s="27"/>
      <c r="Y504" s="27"/>
      <c r="Z504" s="27"/>
      <c r="AA504" s="27"/>
      <c r="AB504" s="27"/>
      <c r="AC504" s="27"/>
      <c r="AD504" s="41" t="s">
        <v>520</v>
      </c>
      <c r="AE504" s="27"/>
      <c r="AF504" s="27"/>
      <c r="AG504" s="27"/>
      <c r="AH504" s="27"/>
      <c r="AM504" s="9"/>
      <c r="AN504"/>
    </row>
    <row r="505" spans="1:40" x14ac:dyDescent="0.3">
      <c r="A505" t="s">
        <v>507</v>
      </c>
      <c r="B505" s="21" t="s">
        <v>508</v>
      </c>
      <c r="C505" s="9" t="s">
        <v>509</v>
      </c>
      <c r="D505" s="9" t="s">
        <v>43</v>
      </c>
      <c r="E505" s="38">
        <f t="shared" si="60"/>
        <v>59</v>
      </c>
      <c r="F505" s="39">
        <v>1.7</v>
      </c>
      <c r="G505" s="39"/>
      <c r="H505" s="39"/>
      <c r="I505" s="25"/>
      <c r="J505" s="26"/>
      <c r="K505" s="27"/>
      <c r="L505" s="27"/>
      <c r="M505" s="40"/>
      <c r="N505" s="27"/>
      <c r="O505" s="27"/>
      <c r="P505" s="27"/>
      <c r="Q505" s="27"/>
      <c r="R505" s="27"/>
      <c r="S505" s="27"/>
      <c r="T505" s="27"/>
      <c r="U505" s="27" t="s">
        <v>46</v>
      </c>
      <c r="V505" s="43">
        <v>146</v>
      </c>
      <c r="W505" s="42"/>
      <c r="X505" s="27"/>
      <c r="Y505" s="27"/>
      <c r="Z505" s="27"/>
      <c r="AA505" s="27"/>
      <c r="AB505" s="27"/>
      <c r="AC505" s="27"/>
      <c r="AD505" s="41" t="s">
        <v>520</v>
      </c>
      <c r="AE505" s="27"/>
      <c r="AF505" s="27"/>
      <c r="AG505" s="27"/>
      <c r="AH505" s="27"/>
      <c r="AM505" s="9"/>
      <c r="AN505"/>
    </row>
    <row r="506" spans="1:40" x14ac:dyDescent="0.3">
      <c r="A506" t="s">
        <v>507</v>
      </c>
      <c r="B506" s="21" t="s">
        <v>508</v>
      </c>
      <c r="C506" s="9" t="s">
        <v>509</v>
      </c>
      <c r="D506" s="9" t="s">
        <v>43</v>
      </c>
      <c r="E506" s="38">
        <f>E505+1</f>
        <v>60</v>
      </c>
      <c r="F506" s="39">
        <v>1.75</v>
      </c>
      <c r="G506" s="39"/>
      <c r="H506" s="39"/>
      <c r="I506" s="25"/>
      <c r="J506" s="26"/>
      <c r="K506" s="27"/>
      <c r="L506" s="27"/>
      <c r="M506" s="40"/>
      <c r="N506" s="27"/>
      <c r="O506" s="27"/>
      <c r="P506" s="27"/>
      <c r="Q506" s="27"/>
      <c r="R506" s="27"/>
      <c r="S506" s="27"/>
      <c r="T506" s="27"/>
      <c r="U506" s="27" t="s">
        <v>46</v>
      </c>
      <c r="V506" s="43">
        <v>157</v>
      </c>
      <c r="W506" s="42"/>
      <c r="X506" s="27"/>
      <c r="Y506" s="27"/>
      <c r="Z506" s="27"/>
      <c r="AA506" s="27"/>
      <c r="AB506" s="27"/>
      <c r="AC506" s="27"/>
      <c r="AD506" s="41" t="s">
        <v>520</v>
      </c>
      <c r="AE506" s="27"/>
      <c r="AF506" s="27"/>
      <c r="AG506" s="27"/>
      <c r="AH506" s="27"/>
      <c r="AM506" s="9"/>
      <c r="AN506"/>
    </row>
    <row r="507" spans="1:40" x14ac:dyDescent="0.3">
      <c r="A507" t="s">
        <v>507</v>
      </c>
      <c r="B507" s="21" t="s">
        <v>508</v>
      </c>
      <c r="C507" s="9" t="s">
        <v>509</v>
      </c>
      <c r="D507" s="9" t="s">
        <v>43</v>
      </c>
      <c r="E507" s="38">
        <f t="shared" si="60"/>
        <v>61</v>
      </c>
      <c r="F507" s="39">
        <v>0.9</v>
      </c>
      <c r="G507" s="39"/>
      <c r="H507" s="39"/>
      <c r="I507" s="25"/>
      <c r="J507" s="26"/>
      <c r="K507" s="27"/>
      <c r="L507" s="27"/>
      <c r="M507" s="40"/>
      <c r="N507" s="27"/>
      <c r="O507" s="27"/>
      <c r="P507" s="27"/>
      <c r="Q507" s="27"/>
      <c r="R507" s="27"/>
      <c r="S507" s="27"/>
      <c r="T507" s="27"/>
      <c r="U507" s="27" t="s">
        <v>46</v>
      </c>
      <c r="V507" s="43">
        <v>154</v>
      </c>
      <c r="W507" s="42"/>
      <c r="X507" s="27"/>
      <c r="Y507" s="27"/>
      <c r="Z507" s="27"/>
      <c r="AA507" s="27"/>
      <c r="AB507" s="27"/>
      <c r="AC507" s="27"/>
      <c r="AD507" s="41" t="s">
        <v>520</v>
      </c>
      <c r="AE507" s="27"/>
      <c r="AF507" s="27"/>
      <c r="AG507" s="27"/>
      <c r="AH507" s="27"/>
      <c r="AM507" s="9"/>
      <c r="AN507"/>
    </row>
    <row r="508" spans="1:40" x14ac:dyDescent="0.3">
      <c r="A508" t="s">
        <v>507</v>
      </c>
      <c r="B508" s="21" t="s">
        <v>508</v>
      </c>
      <c r="C508" s="9" t="s">
        <v>509</v>
      </c>
      <c r="D508" s="9" t="s">
        <v>43</v>
      </c>
      <c r="E508" s="38">
        <f t="shared" si="60"/>
        <v>62</v>
      </c>
      <c r="F508" s="39">
        <v>0.75</v>
      </c>
      <c r="G508" s="39"/>
      <c r="H508" s="39"/>
      <c r="I508" s="25"/>
      <c r="J508" s="26"/>
      <c r="K508" s="27"/>
      <c r="L508" s="27"/>
      <c r="M508" s="40"/>
      <c r="N508" s="27"/>
      <c r="O508" s="27"/>
      <c r="P508" s="27"/>
      <c r="Q508" s="27"/>
      <c r="R508" s="27"/>
      <c r="S508" s="27"/>
      <c r="T508" s="27"/>
      <c r="U508" s="27" t="s">
        <v>46</v>
      </c>
      <c r="V508" s="43">
        <v>154</v>
      </c>
      <c r="W508" s="42"/>
      <c r="X508" s="27"/>
      <c r="Y508" s="27"/>
      <c r="Z508" s="27"/>
      <c r="AA508" s="27"/>
      <c r="AB508" s="27"/>
      <c r="AC508" s="27"/>
      <c r="AD508" s="41" t="s">
        <v>520</v>
      </c>
      <c r="AE508" s="27"/>
      <c r="AF508" s="27"/>
      <c r="AG508" s="27"/>
      <c r="AH508" s="27"/>
      <c r="AM508" s="9"/>
      <c r="AN508"/>
    </row>
    <row r="509" spans="1:40" x14ac:dyDescent="0.3">
      <c r="A509" t="s">
        <v>507</v>
      </c>
      <c r="B509" s="21" t="s">
        <v>508</v>
      </c>
      <c r="C509" s="9" t="s">
        <v>509</v>
      </c>
      <c r="D509" s="9" t="s">
        <v>43</v>
      </c>
      <c r="E509" s="38">
        <f t="shared" si="60"/>
        <v>63</v>
      </c>
      <c r="F509" s="39">
        <v>0.8</v>
      </c>
      <c r="G509" s="39"/>
      <c r="H509" s="39"/>
      <c r="I509" s="25"/>
      <c r="J509" s="26"/>
      <c r="K509" s="27"/>
      <c r="L509" s="27"/>
      <c r="M509" s="40"/>
      <c r="N509" s="27"/>
      <c r="O509" s="27"/>
      <c r="P509" s="27"/>
      <c r="Q509" s="27"/>
      <c r="R509" s="27"/>
      <c r="S509" s="27"/>
      <c r="T509" s="27"/>
      <c r="U509" s="27" t="s">
        <v>46</v>
      </c>
      <c r="V509" s="43">
        <v>166</v>
      </c>
      <c r="W509" s="42"/>
      <c r="X509" s="27"/>
      <c r="Y509" s="27"/>
      <c r="Z509" s="27"/>
      <c r="AA509" s="27"/>
      <c r="AB509" s="27"/>
      <c r="AC509" s="27"/>
      <c r="AD509" s="41" t="s">
        <v>520</v>
      </c>
      <c r="AE509" s="27"/>
      <c r="AF509" s="27"/>
      <c r="AG509" s="27"/>
      <c r="AH509" s="27"/>
      <c r="AM509" s="9"/>
      <c r="AN509"/>
    </row>
    <row r="510" spans="1:40" x14ac:dyDescent="0.3">
      <c r="A510" t="s">
        <v>507</v>
      </c>
      <c r="B510" s="21" t="s">
        <v>508</v>
      </c>
      <c r="C510" s="9" t="s">
        <v>509</v>
      </c>
      <c r="D510" s="9" t="s">
        <v>43</v>
      </c>
      <c r="E510" s="38">
        <f t="shared" si="60"/>
        <v>64</v>
      </c>
      <c r="F510" s="39">
        <v>0.9</v>
      </c>
      <c r="G510" s="39"/>
      <c r="H510" s="39"/>
      <c r="I510" s="25"/>
      <c r="J510" s="26"/>
      <c r="K510" s="27"/>
      <c r="L510" s="27"/>
      <c r="M510" s="40"/>
      <c r="N510" s="27"/>
      <c r="O510" s="27"/>
      <c r="P510" s="27"/>
      <c r="Q510" s="27"/>
      <c r="R510" s="27"/>
      <c r="S510" s="27"/>
      <c r="T510" s="27"/>
      <c r="U510" s="27" t="s">
        <v>46</v>
      </c>
      <c r="V510" s="43">
        <v>200</v>
      </c>
      <c r="W510" s="42"/>
      <c r="X510" s="27"/>
      <c r="Y510" s="27"/>
      <c r="Z510" s="27"/>
      <c r="AA510" s="27"/>
      <c r="AB510" s="27"/>
      <c r="AC510" s="27"/>
      <c r="AD510" s="41" t="s">
        <v>520</v>
      </c>
      <c r="AE510" s="27"/>
      <c r="AF510" s="27"/>
      <c r="AG510" s="27"/>
      <c r="AH510" s="27"/>
      <c r="AM510" s="9"/>
      <c r="AN510"/>
    </row>
    <row r="511" spans="1:40" x14ac:dyDescent="0.3">
      <c r="A511" t="s">
        <v>507</v>
      </c>
      <c r="B511" s="21" t="s">
        <v>508</v>
      </c>
      <c r="C511" s="9" t="s">
        <v>509</v>
      </c>
      <c r="D511" s="9" t="s">
        <v>43</v>
      </c>
      <c r="E511" s="38">
        <f t="shared" si="60"/>
        <v>65</v>
      </c>
      <c r="F511" s="39">
        <v>1.3</v>
      </c>
      <c r="G511" s="39"/>
      <c r="H511" s="39"/>
      <c r="I511" s="25"/>
      <c r="J511" s="26"/>
      <c r="K511" s="27"/>
      <c r="L511" s="27"/>
      <c r="M511" s="40"/>
      <c r="N511" s="27"/>
      <c r="O511" s="27"/>
      <c r="P511" s="27"/>
      <c r="Q511" s="27"/>
      <c r="R511" s="27"/>
      <c r="S511" s="27"/>
      <c r="T511" s="27"/>
      <c r="U511" s="27" t="s">
        <v>46</v>
      </c>
      <c r="V511" s="43">
        <v>156</v>
      </c>
      <c r="W511" s="42"/>
      <c r="X511" s="27"/>
      <c r="Y511" s="27"/>
      <c r="Z511" s="27"/>
      <c r="AA511" s="27"/>
      <c r="AB511" s="27"/>
      <c r="AC511" s="27"/>
      <c r="AD511" s="41" t="s">
        <v>520</v>
      </c>
      <c r="AE511" s="27"/>
      <c r="AF511" s="27"/>
      <c r="AG511" s="27"/>
      <c r="AH511" s="27"/>
      <c r="AM511" s="9"/>
      <c r="AN511"/>
    </row>
    <row r="512" spans="1:40" x14ac:dyDescent="0.3">
      <c r="A512" t="s">
        <v>507</v>
      </c>
      <c r="B512" s="21" t="s">
        <v>508</v>
      </c>
      <c r="C512" s="9" t="s">
        <v>509</v>
      </c>
      <c r="D512" s="9" t="s">
        <v>43</v>
      </c>
      <c r="E512" s="38">
        <f t="shared" si="60"/>
        <v>66</v>
      </c>
      <c r="F512" s="39">
        <v>0.55000000000000004</v>
      </c>
      <c r="G512" s="39"/>
      <c r="H512" s="39"/>
      <c r="I512" s="25"/>
      <c r="J512" s="26"/>
      <c r="K512" s="27"/>
      <c r="L512" s="27"/>
      <c r="M512" s="40"/>
      <c r="N512" s="27"/>
      <c r="O512" s="27"/>
      <c r="P512" s="27"/>
      <c r="Q512" s="27"/>
      <c r="R512" s="27"/>
      <c r="S512" s="27"/>
      <c r="T512" s="27"/>
      <c r="U512" s="27" t="s">
        <v>46</v>
      </c>
      <c r="V512" s="43">
        <v>163</v>
      </c>
      <c r="W512" s="42"/>
      <c r="X512" s="27"/>
      <c r="Y512" s="27"/>
      <c r="Z512" s="27"/>
      <c r="AA512" s="27"/>
      <c r="AB512" s="27"/>
      <c r="AC512" s="27"/>
      <c r="AD512" s="41" t="s">
        <v>520</v>
      </c>
      <c r="AE512" s="27"/>
      <c r="AF512" s="27"/>
      <c r="AG512" s="27"/>
      <c r="AH512" s="27"/>
      <c r="AM512" s="9"/>
      <c r="AN512"/>
    </row>
    <row r="513" spans="1:40" x14ac:dyDescent="0.3">
      <c r="A513" t="s">
        <v>507</v>
      </c>
      <c r="B513" s="21" t="s">
        <v>508</v>
      </c>
      <c r="C513" s="9" t="s">
        <v>509</v>
      </c>
      <c r="D513" s="9" t="s">
        <v>43</v>
      </c>
      <c r="E513" s="38">
        <f t="shared" si="60"/>
        <v>67</v>
      </c>
      <c r="F513" s="39">
        <v>0.6</v>
      </c>
      <c r="G513" s="39"/>
      <c r="H513" s="39"/>
      <c r="I513" s="25"/>
      <c r="J513" s="26"/>
      <c r="K513" s="27"/>
      <c r="L513" s="27"/>
      <c r="M513" s="40"/>
      <c r="N513" s="27"/>
      <c r="O513" s="27"/>
      <c r="P513" s="27"/>
      <c r="Q513" s="27"/>
      <c r="R513" s="27"/>
      <c r="S513" s="27"/>
      <c r="T513" s="27"/>
      <c r="U513" s="27" t="s">
        <v>46</v>
      </c>
      <c r="V513" s="43">
        <v>163</v>
      </c>
      <c r="W513" s="42"/>
      <c r="X513" s="27"/>
      <c r="Y513" s="27"/>
      <c r="Z513" s="27"/>
      <c r="AA513" s="27"/>
      <c r="AB513" s="27"/>
      <c r="AC513" s="27"/>
      <c r="AD513" s="41" t="s">
        <v>520</v>
      </c>
      <c r="AE513" s="27"/>
      <c r="AF513" s="27"/>
      <c r="AG513" s="27"/>
      <c r="AH513" s="27"/>
      <c r="AM513" s="9"/>
      <c r="AN513"/>
    </row>
    <row r="514" spans="1:40" x14ac:dyDescent="0.3">
      <c r="A514" t="s">
        <v>507</v>
      </c>
      <c r="B514" s="21" t="s">
        <v>508</v>
      </c>
      <c r="C514" s="9" t="s">
        <v>509</v>
      </c>
      <c r="D514" s="9" t="s">
        <v>43</v>
      </c>
      <c r="E514" s="38">
        <f t="shared" si="60"/>
        <v>68</v>
      </c>
      <c r="F514" s="39">
        <v>0.55000000000000004</v>
      </c>
      <c r="G514" s="39"/>
      <c r="H514" s="39"/>
      <c r="I514" s="25"/>
      <c r="J514" s="26"/>
      <c r="K514" s="27"/>
      <c r="L514" s="27"/>
      <c r="M514" s="40"/>
      <c r="N514" s="27"/>
      <c r="O514" s="27"/>
      <c r="P514" s="27"/>
      <c r="Q514" s="27"/>
      <c r="R514" s="27"/>
      <c r="S514" s="27"/>
      <c r="T514" s="27"/>
      <c r="U514" s="27" t="s">
        <v>46</v>
      </c>
      <c r="V514" s="43">
        <v>163</v>
      </c>
      <c r="W514" s="42"/>
      <c r="X514" s="27"/>
      <c r="Y514" s="27"/>
      <c r="Z514" s="27"/>
      <c r="AA514" s="27"/>
      <c r="AB514" s="27"/>
      <c r="AC514" s="27"/>
      <c r="AD514" s="41" t="s">
        <v>520</v>
      </c>
      <c r="AE514" s="27"/>
      <c r="AF514" s="27"/>
      <c r="AG514" s="27"/>
      <c r="AH514" s="27"/>
      <c r="AM514" s="9"/>
      <c r="AN514"/>
    </row>
    <row r="515" spans="1:40" x14ac:dyDescent="0.3">
      <c r="A515" t="s">
        <v>507</v>
      </c>
      <c r="B515" s="21" t="s">
        <v>508</v>
      </c>
      <c r="C515" s="9" t="s">
        <v>509</v>
      </c>
      <c r="D515" s="9" t="s">
        <v>43</v>
      </c>
      <c r="E515" s="38">
        <f t="shared" si="60"/>
        <v>69</v>
      </c>
      <c r="F515" s="39">
        <v>1.1499999999999999</v>
      </c>
      <c r="G515" s="39"/>
      <c r="H515" s="39"/>
      <c r="I515" s="25"/>
      <c r="J515" s="26"/>
      <c r="K515" s="27"/>
      <c r="L515" s="27"/>
      <c r="M515" s="40"/>
      <c r="N515" s="27"/>
      <c r="O515" s="27"/>
      <c r="P515" s="27"/>
      <c r="Q515" s="27"/>
      <c r="R515" s="27"/>
      <c r="S515" s="27"/>
      <c r="T515" s="27"/>
      <c r="U515" s="27" t="s">
        <v>46</v>
      </c>
      <c r="V515" s="43">
        <v>139</v>
      </c>
      <c r="W515" s="42"/>
      <c r="X515" s="27"/>
      <c r="Y515" s="27"/>
      <c r="Z515" s="27"/>
      <c r="AA515" s="27"/>
      <c r="AB515" s="27"/>
      <c r="AC515" s="27"/>
      <c r="AD515" s="41" t="s">
        <v>520</v>
      </c>
      <c r="AE515" s="27"/>
      <c r="AF515" s="27"/>
      <c r="AG515" s="27"/>
      <c r="AH515" s="27"/>
      <c r="AM515" s="9"/>
      <c r="AN515"/>
    </row>
    <row r="516" spans="1:40" x14ac:dyDescent="0.3">
      <c r="A516" t="s">
        <v>507</v>
      </c>
      <c r="B516" s="21" t="s">
        <v>508</v>
      </c>
      <c r="C516" s="9" t="s">
        <v>509</v>
      </c>
      <c r="D516" s="9" t="s">
        <v>43</v>
      </c>
      <c r="E516" s="38">
        <f t="shared" si="60"/>
        <v>70</v>
      </c>
      <c r="F516" s="39">
        <v>0.8</v>
      </c>
      <c r="G516" s="39"/>
      <c r="H516" s="39"/>
      <c r="I516" s="25"/>
      <c r="J516" s="26"/>
      <c r="K516" s="27"/>
      <c r="L516" s="27"/>
      <c r="M516" s="40"/>
      <c r="N516" s="27"/>
      <c r="O516" s="27"/>
      <c r="P516" s="27"/>
      <c r="Q516" s="27"/>
      <c r="R516" s="27"/>
      <c r="S516" s="27"/>
      <c r="T516" s="27"/>
      <c r="U516" s="27" t="s">
        <v>46</v>
      </c>
      <c r="V516" s="43">
        <v>139</v>
      </c>
      <c r="W516" s="42"/>
      <c r="X516" s="27"/>
      <c r="Y516" s="27"/>
      <c r="Z516" s="27"/>
      <c r="AA516" s="27"/>
      <c r="AB516" s="27"/>
      <c r="AC516" s="27"/>
      <c r="AD516" s="41" t="s">
        <v>520</v>
      </c>
      <c r="AE516" s="27"/>
      <c r="AF516" s="27"/>
      <c r="AG516" s="27"/>
      <c r="AH516" s="27"/>
      <c r="AM516" s="9"/>
      <c r="AN516"/>
    </row>
    <row r="517" spans="1:40" x14ac:dyDescent="0.3">
      <c r="A517" t="s">
        <v>507</v>
      </c>
      <c r="B517" s="21" t="s">
        <v>508</v>
      </c>
      <c r="C517" s="9" t="s">
        <v>509</v>
      </c>
      <c r="D517" s="9" t="s">
        <v>43</v>
      </c>
      <c r="E517" s="38">
        <f t="shared" si="60"/>
        <v>71</v>
      </c>
      <c r="F517" s="39">
        <v>0.6</v>
      </c>
      <c r="G517" s="39"/>
      <c r="H517" s="39"/>
      <c r="I517" s="25"/>
      <c r="J517" s="26"/>
      <c r="K517" s="27"/>
      <c r="L517" s="27"/>
      <c r="M517" s="40"/>
      <c r="N517" s="27"/>
      <c r="O517" s="27"/>
      <c r="P517" s="27"/>
      <c r="Q517" s="27"/>
      <c r="R517" s="27"/>
      <c r="S517" s="27"/>
      <c r="T517" s="27"/>
      <c r="U517" s="27" t="s">
        <v>46</v>
      </c>
      <c r="V517" s="43">
        <v>139</v>
      </c>
      <c r="W517" s="42"/>
      <c r="X517" s="27"/>
      <c r="Y517" s="27"/>
      <c r="Z517" s="27"/>
      <c r="AA517" s="27"/>
      <c r="AB517" s="27"/>
      <c r="AC517" s="27"/>
      <c r="AD517" s="41" t="s">
        <v>520</v>
      </c>
      <c r="AE517" s="27"/>
      <c r="AF517" s="27"/>
      <c r="AG517" s="27"/>
      <c r="AH517" s="27"/>
      <c r="AM517" s="9"/>
      <c r="AN517"/>
    </row>
    <row r="518" spans="1:40" x14ac:dyDescent="0.3">
      <c r="A518" t="s">
        <v>507</v>
      </c>
      <c r="B518" s="21" t="s">
        <v>508</v>
      </c>
      <c r="C518" s="9" t="s">
        <v>509</v>
      </c>
      <c r="D518" s="9" t="s">
        <v>43</v>
      </c>
      <c r="E518" s="38">
        <f t="shared" si="60"/>
        <v>72</v>
      </c>
      <c r="F518" s="39">
        <v>0.4</v>
      </c>
      <c r="G518" s="39"/>
      <c r="H518" s="39"/>
      <c r="I518" s="25"/>
      <c r="J518" s="26"/>
      <c r="K518" s="27"/>
      <c r="L518" s="27"/>
      <c r="M518" s="40"/>
      <c r="N518" s="27"/>
      <c r="O518" s="27"/>
      <c r="P518" s="27"/>
      <c r="Q518" s="27"/>
      <c r="R518" s="27"/>
      <c r="S518" s="27"/>
      <c r="T518" s="27"/>
      <c r="U518" s="27" t="s">
        <v>46</v>
      </c>
      <c r="V518" s="43">
        <v>139</v>
      </c>
      <c r="W518" s="42"/>
      <c r="X518" s="27"/>
      <c r="Y518" s="27"/>
      <c r="Z518" s="27"/>
      <c r="AA518" s="27"/>
      <c r="AB518" s="27"/>
      <c r="AC518" s="27"/>
      <c r="AD518" s="41" t="s">
        <v>520</v>
      </c>
      <c r="AE518" s="27"/>
      <c r="AF518" s="27"/>
      <c r="AG518" s="27"/>
      <c r="AH518" s="27"/>
      <c r="AM518" s="9"/>
      <c r="AN518"/>
    </row>
    <row r="519" spans="1:40" x14ac:dyDescent="0.3">
      <c r="A519" t="s">
        <v>507</v>
      </c>
      <c r="B519" s="21" t="s">
        <v>508</v>
      </c>
      <c r="C519" s="9" t="s">
        <v>509</v>
      </c>
      <c r="D519" s="9" t="s">
        <v>43</v>
      </c>
      <c r="E519" s="38">
        <f t="shared" si="60"/>
        <v>73</v>
      </c>
      <c r="F519" s="39">
        <v>0.95</v>
      </c>
      <c r="G519" s="39"/>
      <c r="H519" s="39"/>
      <c r="I519" s="25"/>
      <c r="J519" s="26"/>
      <c r="K519" s="27"/>
      <c r="L519" s="27"/>
      <c r="M519" s="40"/>
      <c r="N519" s="27"/>
      <c r="O519" s="27"/>
      <c r="P519" s="27"/>
      <c r="Q519" s="27"/>
      <c r="R519" s="27"/>
      <c r="S519" s="27"/>
      <c r="T519" s="27"/>
      <c r="U519" s="27" t="s">
        <v>46</v>
      </c>
      <c r="V519" s="43">
        <v>139</v>
      </c>
      <c r="W519" s="42"/>
      <c r="X519" s="27"/>
      <c r="Y519" s="27"/>
      <c r="Z519" s="27"/>
      <c r="AA519" s="27"/>
      <c r="AB519" s="27"/>
      <c r="AC519" s="27"/>
      <c r="AD519" s="41" t="s">
        <v>520</v>
      </c>
      <c r="AE519" s="27"/>
      <c r="AF519" s="27"/>
      <c r="AG519" s="27"/>
      <c r="AH519" s="27"/>
      <c r="AM519" s="9"/>
      <c r="AN519"/>
    </row>
    <row r="520" spans="1:40" x14ac:dyDescent="0.3">
      <c r="A520" t="s">
        <v>507</v>
      </c>
      <c r="B520" s="21" t="s">
        <v>508</v>
      </c>
      <c r="C520" s="9" t="s">
        <v>509</v>
      </c>
      <c r="D520" s="9" t="s">
        <v>43</v>
      </c>
      <c r="E520" s="38">
        <f t="shared" si="60"/>
        <v>74</v>
      </c>
      <c r="F520" s="39">
        <v>1.5</v>
      </c>
      <c r="G520" s="39"/>
      <c r="H520" s="39"/>
      <c r="I520" s="25"/>
      <c r="J520" s="26"/>
      <c r="K520" s="27"/>
      <c r="L520" s="27"/>
      <c r="M520" s="40"/>
      <c r="N520" s="27"/>
      <c r="O520" s="27"/>
      <c r="P520" s="27"/>
      <c r="Q520" s="27"/>
      <c r="R520" s="27"/>
      <c r="S520" s="27"/>
      <c r="T520" s="27"/>
      <c r="U520" s="27" t="s">
        <v>46</v>
      </c>
      <c r="V520" s="43">
        <v>112</v>
      </c>
      <c r="W520" s="42"/>
      <c r="X520" s="27"/>
      <c r="Y520" s="27"/>
      <c r="Z520" s="27"/>
      <c r="AA520" s="27"/>
      <c r="AB520" s="27"/>
      <c r="AC520" s="27"/>
      <c r="AD520" s="41" t="s">
        <v>520</v>
      </c>
      <c r="AE520" s="27"/>
      <c r="AF520" s="27"/>
      <c r="AG520" s="27"/>
      <c r="AH520" s="27"/>
      <c r="AM520" s="9"/>
      <c r="AN520"/>
    </row>
    <row r="521" spans="1:40" x14ac:dyDescent="0.3">
      <c r="A521" t="s">
        <v>507</v>
      </c>
      <c r="B521" s="21" t="s">
        <v>508</v>
      </c>
      <c r="C521" s="9" t="s">
        <v>509</v>
      </c>
      <c r="D521" s="9" t="s">
        <v>43</v>
      </c>
      <c r="E521" s="38">
        <f t="shared" si="60"/>
        <v>75</v>
      </c>
      <c r="F521" s="39">
        <v>0.55000000000000004</v>
      </c>
      <c r="G521" s="39"/>
      <c r="H521" s="39"/>
      <c r="I521" s="25"/>
      <c r="J521" s="26"/>
      <c r="K521" s="27"/>
      <c r="L521" s="27"/>
      <c r="M521" s="40"/>
      <c r="N521" s="27"/>
      <c r="O521" s="27"/>
      <c r="P521" s="27"/>
      <c r="Q521" s="27"/>
      <c r="R521" s="27"/>
      <c r="S521" s="27"/>
      <c r="T521" s="27"/>
      <c r="U521" s="27" t="s">
        <v>46</v>
      </c>
      <c r="V521" s="43">
        <v>112</v>
      </c>
      <c r="W521" s="42"/>
      <c r="X521" s="27"/>
      <c r="Y521" s="27"/>
      <c r="Z521" s="27"/>
      <c r="AA521" s="27"/>
      <c r="AB521" s="27"/>
      <c r="AC521" s="27"/>
      <c r="AD521" s="41" t="s">
        <v>520</v>
      </c>
      <c r="AE521" s="27"/>
      <c r="AF521" s="27"/>
      <c r="AG521" s="27"/>
      <c r="AH521" s="27"/>
      <c r="AM521" s="9"/>
      <c r="AN521"/>
    </row>
    <row r="522" spans="1:40" x14ac:dyDescent="0.3">
      <c r="A522" t="s">
        <v>507</v>
      </c>
      <c r="B522" s="21" t="s">
        <v>508</v>
      </c>
      <c r="C522" s="9" t="s">
        <v>509</v>
      </c>
      <c r="D522" s="9" t="s">
        <v>43</v>
      </c>
      <c r="E522" s="38">
        <f>E521+1</f>
        <v>76</v>
      </c>
      <c r="F522" s="39">
        <v>0.5</v>
      </c>
      <c r="G522" s="39"/>
      <c r="H522" s="39"/>
      <c r="I522" s="25"/>
      <c r="J522" s="26"/>
      <c r="K522" s="27"/>
      <c r="L522" s="27"/>
      <c r="M522" s="40"/>
      <c r="N522" s="27"/>
      <c r="O522" s="27"/>
      <c r="P522" s="27"/>
      <c r="Q522" s="27"/>
      <c r="R522" s="27"/>
      <c r="S522" s="27"/>
      <c r="T522" s="27"/>
      <c r="U522" s="27" t="s">
        <v>46</v>
      </c>
      <c r="V522" s="43">
        <v>112</v>
      </c>
      <c r="W522" s="42"/>
      <c r="X522" s="27"/>
      <c r="Y522" s="27"/>
      <c r="Z522" s="27"/>
      <c r="AA522" s="27"/>
      <c r="AB522" s="27"/>
      <c r="AC522" s="27"/>
      <c r="AD522" s="41" t="s">
        <v>520</v>
      </c>
      <c r="AE522" s="27"/>
      <c r="AF522" s="27"/>
      <c r="AG522" s="27"/>
      <c r="AH522" s="27"/>
      <c r="AM522" s="9"/>
      <c r="AN522"/>
    </row>
    <row r="523" spans="1:40" x14ac:dyDescent="0.3">
      <c r="A523" t="s">
        <v>507</v>
      </c>
      <c r="B523" s="21" t="s">
        <v>508</v>
      </c>
      <c r="C523" s="9" t="s">
        <v>509</v>
      </c>
      <c r="D523" s="9" t="s">
        <v>43</v>
      </c>
      <c r="E523" s="38">
        <f t="shared" si="60"/>
        <v>77</v>
      </c>
      <c r="F523" s="39">
        <v>1.7</v>
      </c>
      <c r="G523" s="39"/>
      <c r="H523" s="39"/>
      <c r="I523" s="25"/>
      <c r="J523" s="26"/>
      <c r="K523" s="27"/>
      <c r="L523" s="27"/>
      <c r="M523" s="40"/>
      <c r="N523" s="27"/>
      <c r="O523" s="27"/>
      <c r="P523" s="27"/>
      <c r="Q523" s="27"/>
      <c r="R523" s="27"/>
      <c r="S523" s="27"/>
      <c r="T523" s="27"/>
      <c r="U523" s="27" t="s">
        <v>46</v>
      </c>
      <c r="V523" s="43">
        <v>112</v>
      </c>
      <c r="W523" s="42"/>
      <c r="X523" s="27"/>
      <c r="Y523" s="27"/>
      <c r="Z523" s="27"/>
      <c r="AA523" s="27"/>
      <c r="AB523" s="27"/>
      <c r="AC523" s="27"/>
      <c r="AD523" s="41" t="s">
        <v>520</v>
      </c>
      <c r="AE523" s="27"/>
      <c r="AF523" s="27"/>
      <c r="AG523" s="27"/>
      <c r="AH523" s="27"/>
      <c r="AM523" s="9"/>
      <c r="AN523"/>
    </row>
    <row r="524" spans="1:40" x14ac:dyDescent="0.3">
      <c r="A524" t="s">
        <v>507</v>
      </c>
      <c r="B524" s="21" t="s">
        <v>508</v>
      </c>
      <c r="C524" s="9" t="s">
        <v>509</v>
      </c>
      <c r="D524" s="9" t="s">
        <v>43</v>
      </c>
      <c r="E524" s="38">
        <f t="shared" si="60"/>
        <v>78</v>
      </c>
      <c r="F524" s="39">
        <v>1.2</v>
      </c>
      <c r="G524" s="39"/>
      <c r="H524" s="39"/>
      <c r="I524" s="25"/>
      <c r="J524" s="26"/>
      <c r="K524" s="27"/>
      <c r="L524" s="27"/>
      <c r="M524" s="40"/>
      <c r="N524" s="27"/>
      <c r="O524" s="27"/>
      <c r="P524" s="27"/>
      <c r="Q524" s="27"/>
      <c r="R524" s="27"/>
      <c r="S524" s="27"/>
      <c r="T524" s="27"/>
      <c r="U524" s="27" t="s">
        <v>46</v>
      </c>
      <c r="V524" s="43">
        <v>112</v>
      </c>
      <c r="W524" s="42"/>
      <c r="X524" s="27"/>
      <c r="Y524" s="27"/>
      <c r="Z524" s="27"/>
      <c r="AA524" s="27"/>
      <c r="AB524" s="27"/>
      <c r="AC524" s="27"/>
      <c r="AD524" s="41" t="s">
        <v>520</v>
      </c>
      <c r="AE524" s="27"/>
      <c r="AF524" s="27"/>
      <c r="AG524" s="27"/>
      <c r="AH524" s="27"/>
      <c r="AM524" s="9"/>
      <c r="AN524"/>
    </row>
    <row r="525" spans="1:40" x14ac:dyDescent="0.3">
      <c r="A525" t="s">
        <v>507</v>
      </c>
      <c r="B525" s="21" t="s">
        <v>508</v>
      </c>
      <c r="C525" s="9" t="s">
        <v>509</v>
      </c>
      <c r="D525" s="9" t="s">
        <v>43</v>
      </c>
      <c r="E525" s="38">
        <f t="shared" si="60"/>
        <v>79</v>
      </c>
      <c r="F525" s="39">
        <v>1</v>
      </c>
      <c r="G525" s="39"/>
      <c r="H525" s="39"/>
      <c r="I525" s="25"/>
      <c r="J525" s="26"/>
      <c r="K525" s="27"/>
      <c r="L525" s="27"/>
      <c r="M525" s="40"/>
      <c r="N525" s="27"/>
      <c r="O525" s="27"/>
      <c r="P525" s="27"/>
      <c r="Q525" s="27"/>
      <c r="R525" s="27"/>
      <c r="S525" s="27"/>
      <c r="T525" s="27"/>
      <c r="U525" s="27" t="s">
        <v>46</v>
      </c>
      <c r="V525" s="43">
        <v>112</v>
      </c>
      <c r="W525" s="42"/>
      <c r="X525" s="27"/>
      <c r="Y525" s="27"/>
      <c r="Z525" s="27"/>
      <c r="AA525" s="27"/>
      <c r="AB525" s="27"/>
      <c r="AC525" s="27"/>
      <c r="AD525" s="41" t="s">
        <v>520</v>
      </c>
      <c r="AE525" s="27"/>
      <c r="AF525" s="27"/>
      <c r="AG525" s="27"/>
      <c r="AH525" s="27"/>
      <c r="AM525" s="9"/>
      <c r="AN525"/>
    </row>
    <row r="526" spans="1:40" x14ac:dyDescent="0.3">
      <c r="A526" t="s">
        <v>507</v>
      </c>
      <c r="B526" s="21" t="s">
        <v>508</v>
      </c>
      <c r="C526" s="9" t="s">
        <v>509</v>
      </c>
      <c r="D526" s="9" t="s">
        <v>43</v>
      </c>
      <c r="E526" s="38">
        <f t="shared" si="60"/>
        <v>80</v>
      </c>
      <c r="F526" s="39">
        <v>1.05</v>
      </c>
      <c r="G526" s="39"/>
      <c r="H526" s="39"/>
      <c r="I526" s="25"/>
      <c r="J526" s="26"/>
      <c r="K526" s="27"/>
      <c r="L526" s="27"/>
      <c r="M526" s="40"/>
      <c r="N526" s="27"/>
      <c r="O526" s="27"/>
      <c r="P526" s="27"/>
      <c r="Q526" s="27"/>
      <c r="R526" s="27"/>
      <c r="S526" s="27"/>
      <c r="T526" s="27"/>
      <c r="U526" s="27" t="s">
        <v>46</v>
      </c>
      <c r="V526" s="43">
        <v>112</v>
      </c>
      <c r="W526" s="42"/>
      <c r="X526" s="27"/>
      <c r="Y526" s="27"/>
      <c r="Z526" s="27"/>
      <c r="AA526" s="27"/>
      <c r="AB526" s="27"/>
      <c r="AC526" s="27"/>
      <c r="AD526" s="41" t="s">
        <v>520</v>
      </c>
      <c r="AE526" s="27"/>
      <c r="AF526" s="27"/>
      <c r="AG526" s="27"/>
      <c r="AH526" s="27"/>
      <c r="AM526" s="9"/>
      <c r="AN526"/>
    </row>
    <row r="527" spans="1:40" x14ac:dyDescent="0.3">
      <c r="A527" t="s">
        <v>507</v>
      </c>
      <c r="B527" s="21" t="s">
        <v>508</v>
      </c>
      <c r="C527" s="9" t="s">
        <v>509</v>
      </c>
      <c r="D527" s="9" t="s">
        <v>43</v>
      </c>
      <c r="E527" s="38">
        <f t="shared" si="60"/>
        <v>81</v>
      </c>
      <c r="F527" s="39">
        <v>1.25</v>
      </c>
      <c r="G527" s="39"/>
      <c r="H527" s="39"/>
      <c r="I527" s="25"/>
      <c r="J527" s="26"/>
      <c r="K527" s="27"/>
      <c r="L527" s="27"/>
      <c r="M527" s="40"/>
      <c r="N527" s="27"/>
      <c r="O527" s="27"/>
      <c r="P527" s="27"/>
      <c r="Q527" s="27"/>
      <c r="R527" s="27"/>
      <c r="S527" s="27"/>
      <c r="T527" s="27"/>
      <c r="U527" s="27" t="s">
        <v>46</v>
      </c>
      <c r="V527" s="43">
        <v>112</v>
      </c>
      <c r="W527" s="42"/>
      <c r="X527" s="27"/>
      <c r="Y527" s="27"/>
      <c r="Z527" s="27"/>
      <c r="AA527" s="27"/>
      <c r="AB527" s="27"/>
      <c r="AC527" s="27"/>
      <c r="AD527" s="41" t="s">
        <v>520</v>
      </c>
      <c r="AE527" s="27"/>
      <c r="AF527" s="27"/>
      <c r="AG527" s="27"/>
      <c r="AH527" s="27"/>
      <c r="AM527" s="9"/>
      <c r="AN527"/>
    </row>
    <row r="528" spans="1:40" x14ac:dyDescent="0.3">
      <c r="A528" t="s">
        <v>507</v>
      </c>
      <c r="B528" s="21" t="s">
        <v>508</v>
      </c>
      <c r="C528" s="9" t="s">
        <v>509</v>
      </c>
      <c r="D528" s="9" t="s">
        <v>43</v>
      </c>
      <c r="E528" s="38">
        <f t="shared" si="60"/>
        <v>82</v>
      </c>
      <c r="F528" s="39">
        <v>0.6</v>
      </c>
      <c r="G528" s="39"/>
      <c r="H528" s="39"/>
      <c r="I528" s="25"/>
      <c r="J528" s="26"/>
      <c r="K528" s="27"/>
      <c r="L528" s="27"/>
      <c r="M528" s="40"/>
      <c r="N528" s="27"/>
      <c r="O528" s="27"/>
      <c r="P528" s="27"/>
      <c r="Q528" s="27"/>
      <c r="R528" s="27"/>
      <c r="S528" s="27"/>
      <c r="T528" s="27"/>
      <c r="U528" s="27" t="s">
        <v>46</v>
      </c>
      <c r="V528" s="43">
        <v>112</v>
      </c>
      <c r="W528" s="42"/>
      <c r="X528" s="27"/>
      <c r="Y528" s="27"/>
      <c r="Z528" s="27"/>
      <c r="AA528" s="27"/>
      <c r="AB528" s="27"/>
      <c r="AC528" s="27"/>
      <c r="AD528" s="41" t="s">
        <v>520</v>
      </c>
      <c r="AE528" s="27"/>
      <c r="AF528" s="27"/>
      <c r="AG528" s="27"/>
      <c r="AH528" s="27"/>
      <c r="AM528" s="9"/>
      <c r="AN528"/>
    </row>
    <row r="529" spans="1:40" x14ac:dyDescent="0.3">
      <c r="A529" t="s">
        <v>507</v>
      </c>
      <c r="B529" s="21" t="s">
        <v>508</v>
      </c>
      <c r="C529" s="9" t="s">
        <v>509</v>
      </c>
      <c r="D529" s="9" t="s">
        <v>43</v>
      </c>
      <c r="E529" s="38">
        <f>E528+1</f>
        <v>83</v>
      </c>
      <c r="F529" s="39">
        <v>1.6</v>
      </c>
      <c r="G529" s="39"/>
      <c r="H529" s="39"/>
      <c r="I529" s="25"/>
      <c r="J529" s="26"/>
      <c r="K529" s="27"/>
      <c r="L529" s="27"/>
      <c r="M529" s="40"/>
      <c r="N529" s="27"/>
      <c r="O529" s="27"/>
      <c r="P529" s="27"/>
      <c r="Q529" s="27"/>
      <c r="R529" s="27"/>
      <c r="S529" s="27"/>
      <c r="T529" s="27"/>
      <c r="U529" s="27" t="s">
        <v>46</v>
      </c>
      <c r="V529" s="43">
        <v>294</v>
      </c>
      <c r="W529" s="42"/>
      <c r="X529" s="27"/>
      <c r="Y529" s="27"/>
      <c r="Z529" s="27"/>
      <c r="AA529" s="27"/>
      <c r="AB529" s="27"/>
      <c r="AC529" s="27"/>
      <c r="AD529" s="41" t="s">
        <v>520</v>
      </c>
      <c r="AE529" s="27"/>
      <c r="AF529" s="27"/>
      <c r="AG529" s="27"/>
      <c r="AH529" s="27"/>
      <c r="AM529" s="9"/>
      <c r="AN529"/>
    </row>
    <row r="530" spans="1:40" x14ac:dyDescent="0.3">
      <c r="A530" t="s">
        <v>507</v>
      </c>
      <c r="B530" s="21" t="s">
        <v>508</v>
      </c>
      <c r="C530" s="9" t="s">
        <v>509</v>
      </c>
      <c r="D530" s="9" t="s">
        <v>43</v>
      </c>
      <c r="E530" s="38">
        <f>E529+1</f>
        <v>84</v>
      </c>
      <c r="F530" s="39">
        <v>0.7</v>
      </c>
      <c r="G530" s="39"/>
      <c r="H530" s="39"/>
      <c r="I530" s="25"/>
      <c r="J530" s="26"/>
      <c r="K530" s="27"/>
      <c r="L530" s="27"/>
      <c r="M530" s="40"/>
      <c r="N530" s="27"/>
      <c r="O530" s="27"/>
      <c r="P530" s="27"/>
      <c r="Q530" s="27"/>
      <c r="R530" s="27"/>
      <c r="S530" s="27"/>
      <c r="T530" s="27"/>
      <c r="U530" s="27" t="s">
        <v>46</v>
      </c>
      <c r="V530" s="43">
        <v>294</v>
      </c>
      <c r="W530" s="42"/>
      <c r="X530" s="27"/>
      <c r="Y530" s="27"/>
      <c r="Z530" s="27"/>
      <c r="AA530" s="27"/>
      <c r="AB530" s="27"/>
      <c r="AC530" s="27"/>
      <c r="AD530" s="41" t="s">
        <v>520</v>
      </c>
      <c r="AE530" s="27"/>
      <c r="AF530" s="27"/>
      <c r="AG530" s="27"/>
      <c r="AH530" s="27"/>
      <c r="AM530" s="9"/>
      <c r="AN530"/>
    </row>
    <row r="531" spans="1:40" x14ac:dyDescent="0.3">
      <c r="A531" t="s">
        <v>507</v>
      </c>
      <c r="B531" s="21" t="s">
        <v>508</v>
      </c>
      <c r="C531" s="9" t="s">
        <v>509</v>
      </c>
      <c r="D531" s="9" t="s">
        <v>43</v>
      </c>
      <c r="E531" s="38">
        <f>E530+1</f>
        <v>85</v>
      </c>
      <c r="F531" s="39">
        <v>0.95</v>
      </c>
      <c r="G531" s="39"/>
      <c r="H531" s="39"/>
      <c r="I531" s="25"/>
      <c r="J531" s="26"/>
      <c r="K531" s="27"/>
      <c r="L531" s="27"/>
      <c r="M531" s="40"/>
      <c r="N531" s="27"/>
      <c r="O531" s="27"/>
      <c r="P531" s="27"/>
      <c r="Q531" s="27"/>
      <c r="R531" s="27"/>
      <c r="S531" s="27"/>
      <c r="T531" s="27"/>
      <c r="U531" s="27" t="s">
        <v>46</v>
      </c>
      <c r="V531" s="43">
        <v>294</v>
      </c>
      <c r="W531" s="42"/>
      <c r="X531" s="27"/>
      <c r="Y531" s="27"/>
      <c r="Z531" s="27"/>
      <c r="AA531" s="27"/>
      <c r="AB531" s="27"/>
      <c r="AC531" s="27"/>
      <c r="AD531" s="41" t="s">
        <v>520</v>
      </c>
      <c r="AE531" s="27"/>
      <c r="AF531" s="27"/>
      <c r="AG531" s="27"/>
      <c r="AH531" s="27"/>
      <c r="AM531" s="9"/>
      <c r="AN531"/>
    </row>
    <row r="532" spans="1:40" x14ac:dyDescent="0.3">
      <c r="A532" t="s">
        <v>507</v>
      </c>
      <c r="B532" s="21" t="s">
        <v>508</v>
      </c>
      <c r="C532" s="9" t="s">
        <v>509</v>
      </c>
      <c r="D532" s="9" t="s">
        <v>43</v>
      </c>
      <c r="E532" s="38">
        <f>E531+1</f>
        <v>86</v>
      </c>
      <c r="F532" s="39">
        <v>0.8</v>
      </c>
      <c r="G532" s="39"/>
      <c r="H532" s="39"/>
      <c r="I532" s="25"/>
      <c r="J532" s="26"/>
      <c r="K532" s="27"/>
      <c r="L532" s="27"/>
      <c r="M532" s="40"/>
      <c r="N532" s="27"/>
      <c r="O532" s="27"/>
      <c r="P532" s="27"/>
      <c r="Q532" s="27"/>
      <c r="R532" s="27"/>
      <c r="S532" s="27"/>
      <c r="T532" s="27"/>
      <c r="U532" s="27" t="s">
        <v>46</v>
      </c>
      <c r="V532" s="43">
        <v>294</v>
      </c>
      <c r="W532" s="42"/>
      <c r="X532" s="27"/>
      <c r="Y532" s="27"/>
      <c r="Z532" s="27"/>
      <c r="AA532" s="27"/>
      <c r="AB532" s="27"/>
      <c r="AC532" s="27"/>
      <c r="AD532" s="41" t="s">
        <v>520</v>
      </c>
      <c r="AE532" s="27"/>
      <c r="AF532" s="27"/>
      <c r="AG532" s="27"/>
      <c r="AH532" s="27"/>
      <c r="AM532" s="9"/>
      <c r="AN532"/>
    </row>
    <row r="533" spans="1:40" x14ac:dyDescent="0.3">
      <c r="A533" t="s">
        <v>507</v>
      </c>
      <c r="B533" s="21" t="s">
        <v>508</v>
      </c>
      <c r="C533" s="9" t="s">
        <v>509</v>
      </c>
      <c r="D533" s="9" t="s">
        <v>43</v>
      </c>
      <c r="E533" s="38">
        <f>E532+1</f>
        <v>87</v>
      </c>
      <c r="F533" s="39">
        <v>0.9</v>
      </c>
      <c r="G533" s="39"/>
      <c r="H533" s="39"/>
      <c r="I533" s="25"/>
      <c r="J533" s="26"/>
      <c r="K533" s="27"/>
      <c r="L533" s="27"/>
      <c r="M533" s="40"/>
      <c r="N533" s="27"/>
      <c r="O533" s="27"/>
      <c r="P533" s="27"/>
      <c r="Q533" s="27"/>
      <c r="R533" s="27"/>
      <c r="S533" s="27"/>
      <c r="T533" s="27"/>
      <c r="U533" s="27" t="s">
        <v>46</v>
      </c>
      <c r="V533" s="43">
        <v>294</v>
      </c>
      <c r="W533" s="42"/>
      <c r="X533" s="27"/>
      <c r="Y533" s="27"/>
      <c r="Z533" s="27"/>
      <c r="AA533" s="27"/>
      <c r="AB533" s="27"/>
      <c r="AC533" s="27"/>
      <c r="AD533" s="41" t="s">
        <v>520</v>
      </c>
      <c r="AE533" s="27"/>
      <c r="AF533" s="27"/>
      <c r="AG533" s="27"/>
      <c r="AH533" s="27"/>
      <c r="AM533" s="9"/>
      <c r="AN533"/>
    </row>
    <row r="534" spans="1:40" x14ac:dyDescent="0.3">
      <c r="F534" s="10"/>
      <c r="G534" s="10"/>
      <c r="H534" s="10"/>
      <c r="I534" s="10"/>
      <c r="J534" s="10"/>
      <c r="K534" s="10"/>
    </row>
    <row r="535" spans="1:40" x14ac:dyDescent="0.3">
      <c r="F535" s="10"/>
      <c r="G535" s="10"/>
      <c r="H535" s="10"/>
      <c r="I535" s="10"/>
      <c r="J535" s="10"/>
      <c r="K535" s="10"/>
    </row>
    <row r="536" spans="1:40" x14ac:dyDescent="0.3">
      <c r="F536" s="10"/>
      <c r="G536" s="10"/>
      <c r="H536" s="10"/>
      <c r="I536" s="10"/>
      <c r="J536" s="10"/>
      <c r="K536" s="10"/>
    </row>
    <row r="537" spans="1:40" x14ac:dyDescent="0.3">
      <c r="F537" s="10"/>
      <c r="G537" s="10"/>
      <c r="H537" s="10"/>
      <c r="I537" s="10"/>
      <c r="J537" s="10"/>
      <c r="K537" s="10"/>
    </row>
    <row r="538" spans="1:40" x14ac:dyDescent="0.3">
      <c r="F538" s="10"/>
      <c r="G538" s="10"/>
      <c r="H538" s="10"/>
      <c r="I538" s="10"/>
      <c r="J538" s="10"/>
      <c r="K538" s="10"/>
    </row>
    <row r="539" spans="1:40" x14ac:dyDescent="0.3">
      <c r="F539" s="10"/>
      <c r="G539" s="10"/>
      <c r="H539" s="10"/>
      <c r="I539" s="10"/>
      <c r="J539" s="10"/>
      <c r="K539" s="10"/>
    </row>
    <row r="540" spans="1:40" x14ac:dyDescent="0.3">
      <c r="F540" s="10"/>
      <c r="G540" s="10"/>
      <c r="H540" s="10"/>
      <c r="I540" s="10"/>
      <c r="J540" s="10"/>
      <c r="K540" s="10"/>
    </row>
    <row r="541" spans="1:40" x14ac:dyDescent="0.3">
      <c r="F541" s="10"/>
      <c r="G541" s="10"/>
      <c r="H541" s="10"/>
      <c r="I541" s="10"/>
      <c r="J541" s="10"/>
      <c r="K541" s="10"/>
    </row>
    <row r="542" spans="1:40" x14ac:dyDescent="0.3">
      <c r="F542" s="10"/>
      <c r="G542" s="10"/>
      <c r="H542" s="10"/>
      <c r="I542" s="10"/>
      <c r="J542" s="10"/>
      <c r="K542" s="10"/>
    </row>
    <row r="543" spans="1:40" x14ac:dyDescent="0.3">
      <c r="F543" s="10"/>
      <c r="G543" s="10"/>
      <c r="H543" s="10"/>
      <c r="I543" s="10"/>
      <c r="J543" s="10"/>
      <c r="K543" s="10"/>
    </row>
    <row r="544" spans="1:40" x14ac:dyDescent="0.3">
      <c r="F544" s="10"/>
      <c r="G544" s="10"/>
      <c r="H544" s="10"/>
      <c r="I544" s="10"/>
      <c r="J544" s="10"/>
      <c r="K544" s="10"/>
    </row>
    <row r="545" spans="6:11" x14ac:dyDescent="0.3">
      <c r="F545" s="10"/>
      <c r="G545" s="10"/>
      <c r="H545" s="10"/>
      <c r="I545" s="10"/>
      <c r="J545" s="10"/>
      <c r="K545" s="10"/>
    </row>
    <row r="546" spans="6:11" x14ac:dyDescent="0.3">
      <c r="F546" s="10"/>
      <c r="G546" s="10"/>
      <c r="H546" s="10"/>
      <c r="I546" s="10"/>
      <c r="J546" s="10"/>
      <c r="K546" s="10"/>
    </row>
    <row r="547" spans="6:11" x14ac:dyDescent="0.3">
      <c r="F547" s="10"/>
      <c r="G547" s="10"/>
      <c r="H547" s="10"/>
      <c r="I547" s="10"/>
      <c r="J547" s="10"/>
      <c r="K547" s="10"/>
    </row>
    <row r="548" spans="6:11" x14ac:dyDescent="0.3">
      <c r="F548" s="10"/>
      <c r="G548" s="10"/>
      <c r="H548" s="10"/>
      <c r="I548" s="10"/>
      <c r="J548" s="10"/>
      <c r="K548" s="10"/>
    </row>
    <row r="549" spans="6:11" x14ac:dyDescent="0.3">
      <c r="F549" s="10"/>
      <c r="G549" s="10"/>
      <c r="H549" s="10"/>
      <c r="I549" s="10"/>
      <c r="J549" s="10"/>
      <c r="K549" s="10"/>
    </row>
    <row r="550" spans="6:11" x14ac:dyDescent="0.3">
      <c r="F550" s="10"/>
      <c r="G550" s="10"/>
      <c r="H550" s="10"/>
      <c r="I550" s="10"/>
      <c r="J550" s="10"/>
      <c r="K550" s="10"/>
    </row>
    <row r="551" spans="6:11" x14ac:dyDescent="0.3">
      <c r="F551" s="10"/>
      <c r="G551" s="10"/>
      <c r="H551" s="10"/>
      <c r="I551" s="10"/>
      <c r="J551" s="10"/>
      <c r="K551" s="10"/>
    </row>
    <row r="552" spans="6:11" x14ac:dyDescent="0.3">
      <c r="F552" s="10"/>
      <c r="G552" s="10"/>
      <c r="H552" s="10"/>
      <c r="I552" s="10"/>
      <c r="J552" s="10"/>
      <c r="K552" s="10"/>
    </row>
    <row r="553" spans="6:11" x14ac:dyDescent="0.3">
      <c r="F553" s="10"/>
      <c r="G553" s="10"/>
      <c r="H553" s="10"/>
      <c r="I553" s="10"/>
      <c r="J553" s="10"/>
      <c r="K553" s="10"/>
    </row>
    <row r="554" spans="6:11" x14ac:dyDescent="0.3">
      <c r="F554" s="10"/>
      <c r="G554" s="10"/>
      <c r="H554" s="10"/>
      <c r="I554" s="10"/>
      <c r="J554" s="10"/>
      <c r="K554" s="10"/>
    </row>
    <row r="555" spans="6:11" x14ac:dyDescent="0.3">
      <c r="F555" s="10"/>
      <c r="G555" s="10"/>
      <c r="H555" s="10"/>
      <c r="I555" s="10"/>
      <c r="J555" s="10"/>
      <c r="K555" s="10"/>
    </row>
    <row r="556" spans="6:11" x14ac:dyDescent="0.3">
      <c r="F556" s="10"/>
      <c r="G556" s="10"/>
      <c r="H556" s="10"/>
      <c r="I556" s="10"/>
      <c r="J556" s="10"/>
      <c r="K556" s="10"/>
    </row>
    <row r="557" spans="6:11" x14ac:dyDescent="0.3">
      <c r="F557" s="10"/>
      <c r="G557" s="10"/>
      <c r="H557" s="10"/>
      <c r="I557" s="10"/>
      <c r="J557" s="10"/>
      <c r="K557" s="10"/>
    </row>
    <row r="558" spans="6:11" x14ac:dyDescent="0.3">
      <c r="F558" s="10"/>
      <c r="G558" s="10"/>
      <c r="H558" s="10"/>
      <c r="I558" s="10"/>
      <c r="J558" s="10"/>
      <c r="K558" s="10"/>
    </row>
    <row r="559" spans="6:11" x14ac:dyDescent="0.3">
      <c r="F559" s="10"/>
      <c r="G559" s="10"/>
      <c r="H559" s="10"/>
      <c r="I559" s="10"/>
      <c r="J559" s="10"/>
      <c r="K559" s="10"/>
    </row>
    <row r="560" spans="6:11" x14ac:dyDescent="0.3">
      <c r="F560" s="10"/>
      <c r="G560" s="10"/>
      <c r="H560" s="10"/>
      <c r="I560" s="10"/>
      <c r="J560" s="10"/>
      <c r="K560" s="10"/>
    </row>
    <row r="561" spans="6:11" x14ac:dyDescent="0.3">
      <c r="F561" s="10"/>
      <c r="G561" s="10"/>
      <c r="H561" s="10"/>
      <c r="I561" s="10"/>
      <c r="J561" s="10"/>
      <c r="K561" s="10"/>
    </row>
    <row r="562" spans="6:11" x14ac:dyDescent="0.3">
      <c r="F562" s="10"/>
      <c r="G562" s="10"/>
      <c r="H562" s="10"/>
      <c r="I562" s="10"/>
      <c r="J562" s="10"/>
      <c r="K562" s="10"/>
    </row>
    <row r="563" spans="6:11" x14ac:dyDescent="0.3">
      <c r="F563" s="10"/>
      <c r="G563" s="10"/>
      <c r="H563" s="10"/>
      <c r="I563" s="10"/>
      <c r="J563" s="10"/>
      <c r="K563" s="10"/>
    </row>
    <row r="564" spans="6:11" x14ac:dyDescent="0.3">
      <c r="F564" s="10"/>
      <c r="G564" s="10"/>
      <c r="H564" s="10"/>
      <c r="I564" s="10"/>
      <c r="J564" s="10"/>
      <c r="K564" s="10"/>
    </row>
    <row r="565" spans="6:11" x14ac:dyDescent="0.3">
      <c r="F565" s="10"/>
      <c r="G565" s="10"/>
      <c r="H565" s="10"/>
      <c r="I565" s="10"/>
      <c r="J565" s="10"/>
      <c r="K565" s="10"/>
    </row>
    <row r="566" spans="6:11" x14ac:dyDescent="0.3">
      <c r="F566" s="10"/>
      <c r="G566" s="10"/>
      <c r="H566" s="10"/>
      <c r="I566" s="10"/>
      <c r="J566" s="10"/>
      <c r="K566" s="10"/>
    </row>
    <row r="567" spans="6:11" x14ac:dyDescent="0.3">
      <c r="F567" s="10"/>
      <c r="G567" s="10"/>
      <c r="H567" s="10"/>
      <c r="I567" s="10"/>
      <c r="J567" s="10"/>
      <c r="K567" s="10"/>
    </row>
    <row r="568" spans="6:11" x14ac:dyDescent="0.3">
      <c r="F568" s="10"/>
      <c r="G568" s="10"/>
      <c r="H568" s="10"/>
      <c r="I568" s="10"/>
      <c r="J568" s="10"/>
      <c r="K568" s="10"/>
    </row>
    <row r="569" spans="6:11" x14ac:dyDescent="0.3">
      <c r="F569" s="10"/>
      <c r="G569" s="10"/>
      <c r="H569" s="10"/>
      <c r="I569" s="10"/>
      <c r="J569" s="10"/>
      <c r="K569" s="10"/>
    </row>
    <row r="570" spans="6:11" x14ac:dyDescent="0.3">
      <c r="F570" s="10"/>
      <c r="G570" s="10"/>
      <c r="H570" s="10"/>
      <c r="I570" s="10"/>
      <c r="J570" s="10"/>
      <c r="K570" s="10"/>
    </row>
    <row r="571" spans="6:11" x14ac:dyDescent="0.3">
      <c r="F571" s="10"/>
      <c r="G571" s="10"/>
      <c r="H571" s="10"/>
      <c r="I571" s="10"/>
      <c r="J571" s="10"/>
      <c r="K571" s="10"/>
    </row>
    <row r="572" spans="6:11" x14ac:dyDescent="0.3">
      <c r="F572" s="10"/>
      <c r="G572" s="10"/>
      <c r="H572" s="10"/>
      <c r="I572" s="10"/>
      <c r="J572" s="10"/>
      <c r="K572" s="10"/>
    </row>
    <row r="573" spans="6:11" x14ac:dyDescent="0.3">
      <c r="F573" s="10"/>
      <c r="G573" s="10"/>
      <c r="H573" s="10"/>
      <c r="I573" s="10"/>
      <c r="J573" s="10"/>
      <c r="K573" s="10"/>
    </row>
    <row r="574" spans="6:11" x14ac:dyDescent="0.3">
      <c r="F574" s="10"/>
      <c r="G574" s="10"/>
      <c r="H574" s="10"/>
      <c r="I574" s="10"/>
      <c r="J574" s="10"/>
      <c r="K574" s="10"/>
    </row>
    <row r="575" spans="6:11" x14ac:dyDescent="0.3">
      <c r="F575" s="10"/>
      <c r="G575" s="10"/>
      <c r="H575" s="10"/>
      <c r="I575" s="10"/>
      <c r="J575" s="10"/>
      <c r="K575" s="10"/>
    </row>
    <row r="576" spans="6:11" x14ac:dyDescent="0.3">
      <c r="F576" s="10"/>
      <c r="G576" s="10"/>
      <c r="H576" s="10"/>
      <c r="I576" s="10"/>
      <c r="J576" s="10"/>
      <c r="K576" s="10"/>
    </row>
    <row r="577" spans="6:11" x14ac:dyDescent="0.3">
      <c r="F577" s="10"/>
      <c r="G577" s="10"/>
      <c r="H577" s="10"/>
      <c r="I577" s="10"/>
      <c r="J577" s="10"/>
      <c r="K577" s="10"/>
    </row>
    <row r="578" spans="6:11" x14ac:dyDescent="0.3">
      <c r="F578" s="10"/>
      <c r="G578" s="10"/>
      <c r="H578" s="10"/>
      <c r="I578" s="10"/>
      <c r="J578" s="10"/>
      <c r="K578" s="10"/>
    </row>
    <row r="579" spans="6:11" x14ac:dyDescent="0.3">
      <c r="I579" s="10"/>
      <c r="J579" s="10"/>
      <c r="K579" s="10"/>
    </row>
    <row r="580" spans="6:11" x14ac:dyDescent="0.3">
      <c r="I580" s="10"/>
      <c r="J580" s="10"/>
      <c r="K580" s="10"/>
    </row>
  </sheetData>
  <hyperlinks>
    <hyperlink ref="B2" r:id="rId1" xr:uid="{B14D4FFA-96A0-46B6-AA43-CDA8BB397BDD}"/>
    <hyperlink ref="B6" r:id="rId2" display="https://doi.org/10.1016/j.margeo.2013.09.015" xr:uid="{257A289A-5DC8-4649-AD26-08DCBAC7220C}"/>
    <hyperlink ref="B10" r:id="rId3" display="https://doi.org/10.1016/j.margeo.2013.09.015" xr:uid="{3EA9A4CB-D404-43F7-8768-408BD7D353B1}"/>
    <hyperlink ref="B14" r:id="rId4" display="https://doi.org/10.1016/j.margeo.2013.09.015" xr:uid="{9637EB3D-B771-4F49-8F08-E0864D156F59}"/>
    <hyperlink ref="B7:B9" r:id="rId5" display="https://doi.org/10.1016/j.margeo.2013.09.015" xr:uid="{7D5E3FB2-6365-4A82-A01A-40762022CE63}"/>
    <hyperlink ref="B11:B13" r:id="rId6" display="https://doi.org/10.1016/j.margeo.2013.09.015" xr:uid="{3DC10E67-E1B9-49D1-8DE0-C9676D3A18A1}"/>
    <hyperlink ref="B15" r:id="rId7" display="https://doi.org/10.1016/j.margeo.2013.09.015" xr:uid="{1AA44EFD-BEA0-4250-A49B-A569E67258F6}"/>
    <hyperlink ref="B16" r:id="rId8" xr:uid="{758BAD4D-026B-4DF9-B27A-BF7F638E0F62}"/>
    <hyperlink ref="B37" r:id="rId9" xr:uid="{0823C446-A104-41D4-A9AA-BBA7E511C1D6}"/>
    <hyperlink ref="B39:B226" r:id="rId10" display="https://doi.org/10.1016/j.sedgeo.2017.12.017" xr:uid="{D38FB703-9D3E-4714-87FE-730413E23BA9}"/>
    <hyperlink ref="B122" r:id="rId11" xr:uid="{4503ACB3-D23A-41BD-92D1-FD31FEE60F89}"/>
    <hyperlink ref="B17" r:id="rId12" xr:uid="{BF2DCAC3-8189-4CE8-9FA4-30B1A95B7892}"/>
    <hyperlink ref="B18" r:id="rId13" xr:uid="{463A2896-CBBD-4F36-86BB-2E0B2BAC72AF}"/>
    <hyperlink ref="B19" r:id="rId14" xr:uid="{DAEF2643-AEA9-4147-BE1B-46D871752AD0}"/>
    <hyperlink ref="B20" r:id="rId15" xr:uid="{20AE1B8F-3E96-49FE-8FF0-221BCFDC7164}"/>
    <hyperlink ref="B21" r:id="rId16" xr:uid="{A27F5E87-412B-43A6-8D13-4B64892A1ADB}"/>
    <hyperlink ref="B22" r:id="rId17" xr:uid="{12220A00-C8A7-4E3C-AA4B-9554A12FA660}"/>
    <hyperlink ref="B23" r:id="rId18" xr:uid="{6358CF45-5954-4E9E-ADC1-FC68910D2127}"/>
    <hyperlink ref="B24" r:id="rId19" xr:uid="{22AB739F-3B29-46EE-83E5-3736A795B04D}"/>
    <hyperlink ref="B25" r:id="rId20" xr:uid="{EB976184-FC6C-4777-86DE-2CB58F38A8F9}"/>
    <hyperlink ref="B26" r:id="rId21" xr:uid="{8166C630-5269-4483-85D7-2C22D7C04767}"/>
    <hyperlink ref="B27" r:id="rId22" xr:uid="{D81D5E50-D6BA-4705-A233-8A6B31AA186F}"/>
    <hyperlink ref="B28" r:id="rId23" xr:uid="{26EDE912-8C6E-4110-9CC3-3CC59EF904D7}"/>
    <hyperlink ref="B29" r:id="rId24" xr:uid="{09FF6E1F-834F-4535-A71E-4DE2BFC48835}"/>
    <hyperlink ref="B30" r:id="rId25" xr:uid="{DA676887-7938-4DC7-92A0-C44B37B216CD}"/>
    <hyperlink ref="B31" r:id="rId26" xr:uid="{0FFCB0E1-B792-4D22-8F15-CAEDCAA8156C}"/>
    <hyperlink ref="B32" r:id="rId27" xr:uid="{56DB6FE3-617F-47F2-8646-FB38D6C745B1}"/>
    <hyperlink ref="B33" r:id="rId28" xr:uid="{BB8730AE-2D5D-4F88-8CD2-599E8BBAC4A1}"/>
    <hyperlink ref="B34" r:id="rId29" xr:uid="{044E32A7-0885-4948-8E75-B84277CDE9AF}"/>
    <hyperlink ref="B35" r:id="rId30" xr:uid="{A86C3891-0724-4D2A-B45D-F5C75BF26028}"/>
    <hyperlink ref="B36" r:id="rId31" xr:uid="{1A649B6F-4D23-4EC4-90DF-9C9DB814E4BF}"/>
    <hyperlink ref="B38:B68" r:id="rId32" display="https://doi.org/10.1016/j.sedgeo.2017.12.017" xr:uid="{CE701997-5DB9-4414-8B46-BFF7752C5E28}"/>
    <hyperlink ref="B95" r:id="rId33" xr:uid="{ADBB876F-AAEA-467A-B1A2-4868EDDB384A}"/>
    <hyperlink ref="B96:B99" r:id="rId34" display="https://pdfs.semanticscholar.org/6e82/de8ec120645c795c2d8f856bef09bb5cf395.pdf" xr:uid="{36AFF3F1-CEA3-45A1-8F2D-02498AC5940C}"/>
    <hyperlink ref="B100" r:id="rId35" xr:uid="{360E4C6E-B16E-4515-86AD-8119A2CA33D1}"/>
    <hyperlink ref="B101:B121" r:id="rId36" display="https://www.sciencedirect.com/science/article/abs/pii/S0025322716303097" xr:uid="{3D908EA3-CC45-4947-869A-D1D6EB873EDB}"/>
    <hyperlink ref="B123:B142" r:id="rId37" display="https://doi.org/10.1016/j.margeo.2017.08.016" xr:uid="{E79E2E70-CCB1-4C49-AE56-5E8A489D7986}"/>
    <hyperlink ref="B69" r:id="rId38" xr:uid="{96CA3112-1921-495D-BD0D-D2D1C9221E95}"/>
    <hyperlink ref="B70:B94" r:id="rId39" display="https://www.nat-hazards-earth-syst-sci.net/12/1109/2012/nhess-12-1109-2012.pdf" xr:uid="{51FB76C8-B3F0-4243-9E5B-96065B73E199}"/>
    <hyperlink ref="B143" r:id="rId40" xr:uid="{C7CA909A-B37F-42AA-BCDE-54E8806B7FB2}"/>
    <hyperlink ref="B144:B145" r:id="rId41" display="https://www.sciencedirect.com.remotexs.ntu.edu.sg/science/article/pii/S1040618216300684?via%3Dihub" xr:uid="{3B91F217-5736-4D4F-BB39-E38B6E26A571}"/>
    <hyperlink ref="B146" r:id="rId42" xr:uid="{E7DDC787-C386-4006-8DAD-88A35C36084A}"/>
    <hyperlink ref="B147:B226" r:id="rId43" display="https://www.sciencedirect.com/science/article/pii/S0169555X17304956?via%3Dihub" xr:uid="{80E89CA2-343A-4726-BB86-51BEF03E4826}"/>
    <hyperlink ref="B227" r:id="rId44" xr:uid="{DCBAC5DC-4CBB-4288-80D7-B463D0433A49}"/>
    <hyperlink ref="B228" r:id="rId45" xr:uid="{F36EBE1F-7768-43AE-9C1A-646B9CF3533A}"/>
    <hyperlink ref="B229" r:id="rId46" xr:uid="{F81E4265-2995-424F-A49A-18B8EC632318}"/>
    <hyperlink ref="B230" r:id="rId47" xr:uid="{CE00150E-1ADE-4DEB-92C1-84797032AA77}"/>
    <hyperlink ref="B231" r:id="rId48" xr:uid="{CA5C0204-B20D-4228-B40C-E5ADD6D94D9F}"/>
    <hyperlink ref="B232" r:id="rId49" xr:uid="{50BEE4D3-1B67-484E-B79C-2AAE6B666D02}"/>
    <hyperlink ref="B233" r:id="rId50" xr:uid="{5074C7E0-143E-4469-8647-D53C713A22ED}"/>
    <hyperlink ref="B234" r:id="rId51" xr:uid="{BA3AA191-36D1-482B-8381-8ED0AA622F27}"/>
    <hyperlink ref="B235" r:id="rId52" xr:uid="{8B2C8E6A-8E12-46DB-A76D-4F5C1FCDDCEA}"/>
    <hyperlink ref="B236" r:id="rId53" xr:uid="{765C2A12-46F4-45FE-8466-A79FD5B27152}"/>
    <hyperlink ref="B237" r:id="rId54" xr:uid="{574C213D-3166-497D-BFF4-74AED3C9B5D6}"/>
    <hyperlink ref="B238" r:id="rId55" xr:uid="{D10AD703-2C4D-468D-97C6-B39F40CC9C5D}"/>
    <hyperlink ref="B239" r:id="rId56" xr:uid="{FADC70ED-C1A0-4CDE-85F9-774194089A4F}"/>
    <hyperlink ref="B240" r:id="rId57" xr:uid="{4250A4E7-4E93-4E44-87E7-77E6EA074C25}"/>
    <hyperlink ref="B241" r:id="rId58" xr:uid="{CCF45673-F094-46B7-AB29-B8C64464E788}"/>
    <hyperlink ref="B242" r:id="rId59" xr:uid="{280D9256-F74B-4CE4-B3DD-4B5C0AB9F3E5}"/>
    <hyperlink ref="B243" r:id="rId60" xr:uid="{AF269397-6B82-46A3-9EB3-72DE7324D8EA}"/>
    <hyperlink ref="B244" r:id="rId61" xr:uid="{D049FBA2-0902-407F-BDB0-732223A9DD3C}"/>
    <hyperlink ref="B245" r:id="rId62" xr:uid="{92E92A4B-A6A2-46D8-A3CC-04A192B4E606}"/>
    <hyperlink ref="B246" r:id="rId63" xr:uid="{F7A6F6D3-D81A-4457-837A-FEAC6D72417B}"/>
    <hyperlink ref="B247" r:id="rId64" xr:uid="{307F4B0F-C311-42F6-839C-10C7A53D49D6}"/>
    <hyperlink ref="B248" r:id="rId65" xr:uid="{BAE138EE-08B3-4097-94C0-F7496B7FC2E8}"/>
    <hyperlink ref="B249" r:id="rId66" xr:uid="{F3FD3F4D-73FE-4FD1-8E71-C98243108F4D}"/>
    <hyperlink ref="B250" r:id="rId67" xr:uid="{F09BCB70-D8A1-41FA-BEF9-ABE187684B10}"/>
    <hyperlink ref="B251" r:id="rId68" xr:uid="{C7AF748A-436F-44B6-9BE1-F8D43C180CE1}"/>
    <hyperlink ref="B252" r:id="rId69" xr:uid="{D3777918-1B0D-43AE-8370-516B51CAA465}"/>
    <hyperlink ref="B253" r:id="rId70" xr:uid="{4FF991F0-1DD0-4541-AEFA-7F867E70DDFC}"/>
    <hyperlink ref="B254" r:id="rId71" xr:uid="{527E524C-3A4F-4D8D-96A1-219183BB80C6}"/>
    <hyperlink ref="B255" r:id="rId72" xr:uid="{EA2F3E31-08BD-4DBA-8DDB-33082C1126B6}"/>
    <hyperlink ref="B256" r:id="rId73" xr:uid="{A8B0544B-199A-4538-9C10-59D614B3BAB3}"/>
    <hyperlink ref="B257" r:id="rId74" xr:uid="{F1C77BA1-72C4-42B7-A35A-0A0AAA4A5A23}"/>
    <hyperlink ref="B258" r:id="rId75" xr:uid="{B8E79173-7A49-43D2-86BD-1EB5CFD58E78}"/>
    <hyperlink ref="B259" r:id="rId76" xr:uid="{CAC8E206-82F2-4DD1-9D14-64A1B92F2149}"/>
    <hyperlink ref="B260" r:id="rId77" xr:uid="{BFB28727-BE8E-4AA6-9AD8-050A3AACB997}"/>
    <hyperlink ref="B261" r:id="rId78" xr:uid="{B34BC87C-4663-4FB5-9693-81F0851F5EC6}"/>
    <hyperlink ref="B262" r:id="rId79" xr:uid="{91B19961-3987-4F33-9BD2-26559392A82F}"/>
    <hyperlink ref="B263" r:id="rId80" xr:uid="{C410E479-D39D-453F-9E8E-F13C40A67920}"/>
    <hyperlink ref="B264" r:id="rId81" xr:uid="{F3E5596C-96E3-45FC-8699-6E986A75AE9A}"/>
    <hyperlink ref="B265" r:id="rId82" xr:uid="{9B30B239-CFFD-4A62-BD06-60C141A50EBE}"/>
    <hyperlink ref="B266" r:id="rId83" xr:uid="{59FAC181-EC67-48AC-AE07-8C6F3613DB4A}"/>
    <hyperlink ref="B267" r:id="rId84" xr:uid="{A39BC984-A639-4864-ADBE-33149EDFF693}"/>
    <hyperlink ref="B268" r:id="rId85" xr:uid="{8BBCF427-7CD5-46F4-A01C-8EFFE216DCB9}"/>
    <hyperlink ref="B269" r:id="rId86" xr:uid="{FFE2877A-A6E5-4569-A84F-E6184B82A072}"/>
    <hyperlink ref="B270" r:id="rId87" xr:uid="{3EEE72D4-3DFB-4E34-8403-42A1C26DB78C}"/>
    <hyperlink ref="B271" r:id="rId88" xr:uid="{8D363A29-C855-4BF6-94E3-75B3E0785F05}"/>
    <hyperlink ref="B272" r:id="rId89" xr:uid="{DC4BE7B2-4167-43AF-B833-7F09A2E0F386}"/>
    <hyperlink ref="B273" r:id="rId90" xr:uid="{6D0E9AD8-E2C1-4780-A731-D658AECB2B8E}"/>
    <hyperlink ref="B274" r:id="rId91" xr:uid="{C3286134-9066-4692-8215-3CF2618274C7}"/>
    <hyperlink ref="B275" r:id="rId92" xr:uid="{7EFB230E-E38A-45BF-947B-DA7BBD8150FA}"/>
    <hyperlink ref="B276" r:id="rId93" xr:uid="{CF00C5A6-94D6-412B-BE05-C0BFC5C41286}"/>
    <hyperlink ref="B277" r:id="rId94" xr:uid="{34EBB786-39F0-47E7-AFA9-10F241D65A3C}"/>
    <hyperlink ref="B278" r:id="rId95" xr:uid="{3A7E8FDA-0121-4425-AE3B-C15F4A3D5FD5}"/>
    <hyperlink ref="B279" r:id="rId96" xr:uid="{948CB8E2-60AB-408F-85A6-A172398C775F}"/>
    <hyperlink ref="B280" r:id="rId97" xr:uid="{0EE80E14-3F72-4CEE-BD40-6CE0361D8BC9}"/>
    <hyperlink ref="B281" r:id="rId98" xr:uid="{054ED812-A6CF-4754-B37D-34C528AAF8EC}"/>
    <hyperlink ref="B282" r:id="rId99" xr:uid="{ADDDCE28-72AB-4F06-839C-63DF885EFB65}"/>
    <hyperlink ref="B283" r:id="rId100" xr:uid="{E29A6C62-EA74-4B20-8F9C-909295C2532A}"/>
    <hyperlink ref="B284" r:id="rId101" xr:uid="{DCF85C05-3639-420B-89D2-2E3A668083F7}"/>
    <hyperlink ref="B285" r:id="rId102" xr:uid="{C441BB60-7925-4B03-B6E7-23CD6464555F}"/>
    <hyperlink ref="B286" r:id="rId103" xr:uid="{9CE7314B-BE93-4C35-A3F5-F9A2AC699391}"/>
    <hyperlink ref="B287" r:id="rId104" xr:uid="{1733DFF2-22C4-4059-B6E4-229B9DECB454}"/>
    <hyperlink ref="B288" r:id="rId105" xr:uid="{6917973D-1FCD-4B65-A02F-3287314694E9}"/>
    <hyperlink ref="B289" r:id="rId106" xr:uid="{B968434B-E511-46AD-AA3F-FFADA094A162}"/>
    <hyperlink ref="B290" r:id="rId107" xr:uid="{267B8313-E747-4B82-B1AD-6C090B6EEA6A}"/>
    <hyperlink ref="B291" r:id="rId108" xr:uid="{F555C6EF-A2C7-4519-B526-EB7304640255}"/>
    <hyperlink ref="B292" r:id="rId109" xr:uid="{0B0A10B9-2394-4DE2-989A-393718A12F6C}"/>
    <hyperlink ref="B293" r:id="rId110" xr:uid="{E1D993D2-2500-47FF-918F-F1C06CAF8694}"/>
    <hyperlink ref="B294" r:id="rId111" xr:uid="{8B7B7A1E-24EB-46F1-826D-7AAA9A416607}"/>
    <hyperlink ref="B295" r:id="rId112" xr:uid="{99EC7303-B8E4-442B-96BD-9D1D7646B44A}"/>
    <hyperlink ref="B296" r:id="rId113" xr:uid="{13453361-7880-4E0E-A0FD-739BDDF0C527}"/>
    <hyperlink ref="B297" r:id="rId114" xr:uid="{DE0CB097-40C4-4FFA-9242-A48DB7AF6650}"/>
    <hyperlink ref="B298" r:id="rId115" xr:uid="{BAEDFE3C-0438-4145-BDC4-C0ADFF0AD3E4}"/>
    <hyperlink ref="B299" r:id="rId116" xr:uid="{60E57434-9587-4C6A-9133-E94D2179FE02}"/>
    <hyperlink ref="B300" r:id="rId117" xr:uid="{2B7F5693-1846-49EF-A418-5A51AD6C649F}"/>
    <hyperlink ref="B301" r:id="rId118" xr:uid="{96A6BC1E-BE0C-4E7F-B797-88208B057B96}"/>
    <hyperlink ref="B302" r:id="rId119" xr:uid="{1F2D9A18-2858-428E-895F-0D695973EB08}"/>
    <hyperlink ref="B303" r:id="rId120" xr:uid="{9F9B13F9-E4B1-448D-B396-3F7DFB36D3A5}"/>
    <hyperlink ref="B304" r:id="rId121" xr:uid="{9D8E6C5D-808F-4D8F-9DAE-A13C9D811BC7}"/>
    <hyperlink ref="B305" r:id="rId122" xr:uid="{55E1E213-A1AD-4BCA-B5BB-7A8B45A9FA0B}"/>
    <hyperlink ref="B306" r:id="rId123" xr:uid="{4DD15CC2-C360-4C4D-B07E-4006CC1A0A92}"/>
    <hyperlink ref="B307" r:id="rId124" xr:uid="{B9178E0A-22DE-4508-8747-660668B9C520}"/>
    <hyperlink ref="B308" r:id="rId125" xr:uid="{5E06A5AB-0C1E-4FD1-B826-DFCD02882AE8}"/>
    <hyperlink ref="B309" r:id="rId126" xr:uid="{D465E5F6-6DAD-46AC-8DC9-2F3003DAC1E3}"/>
    <hyperlink ref="B310" r:id="rId127" xr:uid="{07AE7793-BC89-41A0-ACA8-9E2180440BDD}"/>
    <hyperlink ref="B311" r:id="rId128" xr:uid="{02596687-3359-4734-AD32-21DCE431D6A7}"/>
    <hyperlink ref="B312" r:id="rId129" xr:uid="{EA9CC0E0-4B73-43CB-9B26-0025E40F11C8}"/>
    <hyperlink ref="B313" r:id="rId130" xr:uid="{F1510224-64C5-486E-82BA-36DBCB6B9D2B}"/>
    <hyperlink ref="B314" r:id="rId131" xr:uid="{A9329CB5-AF53-4D39-963A-764E29DB23EA}"/>
    <hyperlink ref="B315" r:id="rId132" xr:uid="{F146691E-4ECF-4950-A1A2-B6D728171F7E}"/>
    <hyperlink ref="B316" r:id="rId133" xr:uid="{FB20E523-27F1-4301-9E67-C5654293FBA7}"/>
    <hyperlink ref="B317" r:id="rId134" xr:uid="{C9F4B13B-C9C6-4B9C-AC09-6DB85D0D50F7}"/>
    <hyperlink ref="B318" r:id="rId135" xr:uid="{2770378D-D6F5-4252-97E7-3EFD7E829902}"/>
    <hyperlink ref="B319" r:id="rId136" xr:uid="{053D0ED1-F633-44F1-9CAE-D4F810B183E0}"/>
    <hyperlink ref="B320" r:id="rId137" xr:uid="{493FB37F-64DD-4ECD-B579-9D295CD30810}"/>
    <hyperlink ref="B321" r:id="rId138" xr:uid="{7370DF82-F3BD-457C-905E-0353C66EF604}"/>
    <hyperlink ref="B322" r:id="rId139" xr:uid="{52F6CD4B-FA58-452E-952C-7EF9DFF952F3}"/>
    <hyperlink ref="B323" r:id="rId140" xr:uid="{1CF17EF7-5E9C-42B4-9624-D5FC705204D4}"/>
    <hyperlink ref="B324" r:id="rId141" xr:uid="{F7B67B68-2F60-42A4-A5BC-552CC861E61F}"/>
    <hyperlink ref="B325" r:id="rId142" xr:uid="{CFD6DC43-E928-4A5C-93CC-4B3160FBE3E7}"/>
    <hyperlink ref="B326" r:id="rId143" xr:uid="{DA6D2C38-54A9-477D-AC1C-3526B80DA092}"/>
    <hyperlink ref="B327" r:id="rId144" xr:uid="{284D7685-7622-4194-B969-7E0D0E128642}"/>
    <hyperlink ref="B328" r:id="rId145" xr:uid="{F28E8D72-B005-46B2-A443-5D833B720B79}"/>
    <hyperlink ref="B329" r:id="rId146" tooltip="Persistent link using digital object identifier" display="https://doi.org.remotexs.ntu.edu.sg/10.1016/j.quascirev.2011.12.011" xr:uid="{0E7F4FBC-FD49-4B18-8C73-9EDFE35CC082}"/>
    <hyperlink ref="B330:B340" r:id="rId147" tooltip="Persistent link using digital object identifier" display="https://doi.org.remotexs.ntu.edu.sg/10.1016/j.quascirev.2011.12.011" xr:uid="{F8A56516-2ADF-43F8-8010-9C9AAC70DDF5}"/>
    <hyperlink ref="B347" r:id="rId148" tooltip="Persistent link using digital object identifier" xr:uid="{844344E3-53D8-4128-97EE-7C2FEF2EBA90}"/>
    <hyperlink ref="B348" r:id="rId149" tooltip="Persistent link using digital object identifier" xr:uid="{92DCBB54-8FA9-45E1-B104-B3C7D287FBB7}"/>
    <hyperlink ref="B349" r:id="rId150" tooltip="Persistent link using digital object identifier" xr:uid="{E02A4DE4-8B29-42E9-B3E8-DC094E8D8FD5}"/>
    <hyperlink ref="B350" r:id="rId151" tooltip="Persistent link using digital object identifier" xr:uid="{297FC2B2-3109-406B-AAC6-DF64122BF14B}"/>
    <hyperlink ref="B351" r:id="rId152" tooltip="Persistent link using digital object identifier" xr:uid="{5AE39651-77C3-4B0A-9B79-A8FE5BF23AEF}"/>
    <hyperlink ref="B352" r:id="rId153" tooltip="Persistent link using digital object identifier" xr:uid="{D443492B-7214-4D47-879A-CA20F40457F1}"/>
    <hyperlink ref="B353" r:id="rId154" tooltip="Persistent link using digital object identifier" xr:uid="{47453A07-33D1-4C5E-A950-C17281696164}"/>
    <hyperlink ref="B354" r:id="rId155" tooltip="Persistent link using digital object identifier" xr:uid="{037FD84E-D19F-440B-88A4-A0A15B6016E1}"/>
    <hyperlink ref="B355" r:id="rId156" tooltip="Persistent link using digital object identifier" xr:uid="{2C593D75-E58C-4C6E-BD0C-ED418B5BFEC8}"/>
    <hyperlink ref="B356" r:id="rId157" tooltip="Persistent link using digital object identifier" xr:uid="{5F45728B-DACD-4EF3-A86F-5840913E6CA2}"/>
    <hyperlink ref="B357" r:id="rId158" tooltip="Persistent link using digital object identifier" xr:uid="{FFBCCAAA-F062-4909-AC6C-6055B713C482}"/>
    <hyperlink ref="B358" r:id="rId159" tooltip="Persistent link using digital object identifier" xr:uid="{5987E5D1-CDD7-4EE4-8EAA-F9EF39791024}"/>
    <hyperlink ref="B359" r:id="rId160" tooltip="Persistent link using digital object identifier" xr:uid="{8E408227-98CA-4F0C-BA6B-0EADBF5ACDD4}"/>
    <hyperlink ref="B360" r:id="rId161" tooltip="Persistent link using digital object identifier" xr:uid="{CFA270F7-28EE-400E-8860-1E1B9877A0E9}"/>
    <hyperlink ref="B361" r:id="rId162" tooltip="Persistent link using digital object identifier" xr:uid="{058FDB9B-0BCF-4C13-A27D-1AFAB3EA2AB2}"/>
    <hyperlink ref="B362" r:id="rId163" tooltip="Persistent link using digital object identifier" xr:uid="{F66FFF6A-4BAD-4D85-B3B7-7A732503BFE9}"/>
    <hyperlink ref="B363" r:id="rId164" tooltip="Persistent link using digital object identifier" xr:uid="{F6C2EDAB-9DD4-41B7-B74A-CF1EAA0F0D52}"/>
    <hyperlink ref="B364" r:id="rId165" tooltip="Persistent link using digital object identifier" xr:uid="{0B819A28-FAD8-4593-84F0-917896FDEC80}"/>
    <hyperlink ref="B365" r:id="rId166" tooltip="Persistent link using digital object identifier" xr:uid="{74BA8C0D-027A-4B60-A896-F7F2F4DE3E33}"/>
    <hyperlink ref="B366" r:id="rId167" tooltip="Persistent link using digital object identifier" xr:uid="{FCE22203-4914-4807-892E-EED67367357C}"/>
    <hyperlink ref="B367" r:id="rId168" tooltip="Persistent link using digital object identifier" xr:uid="{F361DD66-E3A3-4788-BF76-0B99CB999D59}"/>
    <hyperlink ref="B368" r:id="rId169" tooltip="Persistent link using digital object identifier" xr:uid="{82294447-6E1D-4AC1-A1DE-572E5E7809DA}"/>
    <hyperlink ref="B369" r:id="rId170" tooltip="Persistent link using digital object identifier" xr:uid="{76930AD2-1AC7-474A-9047-BA8FE6383F30}"/>
    <hyperlink ref="B370" r:id="rId171" tooltip="Persistent link using digital object identifier" xr:uid="{7439B008-6EA3-450B-BA5F-A3222F37945A}"/>
    <hyperlink ref="B371" r:id="rId172" tooltip="Persistent link using digital object identifier" xr:uid="{129F0C75-C865-435D-BCEA-B880E782A671}"/>
    <hyperlink ref="B372" r:id="rId173" tooltip="Persistent link using digital object identifier" xr:uid="{4E574F71-0A15-4713-AF35-1315CECA1F60}"/>
    <hyperlink ref="B373" r:id="rId174" tooltip="Persistent link using digital object identifier" xr:uid="{1185A9A9-6E4D-4780-BA02-10A29B23BD85}"/>
    <hyperlink ref="B374" r:id="rId175" tooltip="Persistent link using digital object identifier" xr:uid="{B66C9D2F-1C31-4103-8724-9F116E930586}"/>
    <hyperlink ref="B375" r:id="rId176" tooltip="Persistent link using digital object identifier" xr:uid="{3576F086-CAB4-48B8-91DE-4E0A8B7A1B66}"/>
    <hyperlink ref="B376" r:id="rId177" tooltip="Persistent link using digital object identifier" xr:uid="{6097E338-1A0A-4748-BA8E-868FE9AE5F98}"/>
    <hyperlink ref="B377" r:id="rId178" tooltip="Persistent link using digital object identifier" xr:uid="{281321B1-582A-42F1-A327-5BE06BD17D9F}"/>
    <hyperlink ref="B378" r:id="rId179" tooltip="Persistent link using digital object identifier" xr:uid="{4471ADDF-1E1A-4CFD-91A0-AF04EAAB46D7}"/>
    <hyperlink ref="B379" r:id="rId180" tooltip="Persistent link using digital object identifier" xr:uid="{CF8A4CDC-218B-40CF-A50D-A97B2B8CF55B}"/>
    <hyperlink ref="B380" r:id="rId181" tooltip="Persistent link using digital object identifier" xr:uid="{67FB1D65-BAD5-423C-B01D-B81327C8361A}"/>
    <hyperlink ref="B381" r:id="rId182" tooltip="Persistent link using digital object identifier" xr:uid="{3951F72C-E5C8-4742-BF75-181AC03BE7A5}"/>
    <hyperlink ref="B382" r:id="rId183" tooltip="Persistent link using digital object identifier" xr:uid="{6CBF2ACF-8178-416D-9361-07D583741E51}"/>
    <hyperlink ref="B383" r:id="rId184" tooltip="Persistent link using digital object identifier" xr:uid="{86574C67-92D5-45C5-B87B-811E9449E0B1}"/>
    <hyperlink ref="B384" r:id="rId185" tooltip="Persistent link using digital object identifier" xr:uid="{FD05A042-D0F5-4ED6-B13D-76EA4757EF57}"/>
    <hyperlink ref="B385" r:id="rId186" tooltip="Persistent link using digital object identifier" xr:uid="{03C7542C-A737-46E0-A29A-FDBF72D8DF7E}"/>
    <hyperlink ref="B386" r:id="rId187" tooltip="Persistent link using digital object identifier" xr:uid="{579CBDCC-D013-45F6-97A5-FFDA0258AE95}"/>
    <hyperlink ref="B387" r:id="rId188" tooltip="Persistent link using digital object identifier" xr:uid="{7336BEF1-DBBB-40C1-98C9-B22C8E7D799E}"/>
    <hyperlink ref="B388" r:id="rId189" tooltip="Persistent link using digital object identifier" xr:uid="{BCE1EE90-92C1-402A-925C-8A9B033388F3}"/>
    <hyperlink ref="B389" r:id="rId190" tooltip="Persistent link using digital object identifier" xr:uid="{AC65452E-2591-43E6-85AD-9A25B684FD17}"/>
    <hyperlink ref="B390" r:id="rId191" tooltip="Persistent link using digital object identifier" xr:uid="{067F0121-8C96-43AD-93F8-5CB146F827E4}"/>
    <hyperlink ref="B391" r:id="rId192" tooltip="Persistent link using digital object identifier" xr:uid="{CFDA65E9-2588-4F9C-950D-0E9255DFECCD}"/>
    <hyperlink ref="B392" r:id="rId193" tooltip="Persistent link using digital object identifier" xr:uid="{297BF37E-91D6-46F6-9B7E-8A6E2751B73A}"/>
    <hyperlink ref="B393" r:id="rId194" tooltip="Persistent link using digital object identifier" xr:uid="{00CF6514-3822-4B94-B1DD-995984F9D63A}"/>
    <hyperlink ref="B394" r:id="rId195" tooltip="Persistent link using digital object identifier" xr:uid="{117121B6-26EB-46D5-AE15-4F1CF5BAE49B}"/>
    <hyperlink ref="B395" r:id="rId196" tooltip="Persistent link using digital object identifier" xr:uid="{4064BED6-8A02-4AE1-804D-1D55BE7C2D07}"/>
    <hyperlink ref="B396" r:id="rId197" tooltip="Persistent link using digital object identifier" xr:uid="{A4AE44E1-98C9-497F-BD06-B9703355CF54}"/>
    <hyperlink ref="B397" r:id="rId198" tooltip="Persistent link using digital object identifier" xr:uid="{D3DE8024-DCD1-45E7-9548-1417E4187E1A}"/>
    <hyperlink ref="B398" r:id="rId199" tooltip="Persistent link using digital object identifier" xr:uid="{94B548C7-EBA1-45F2-B37A-6AC7D1343316}"/>
    <hyperlink ref="B399" r:id="rId200" tooltip="Persistent link using digital object identifier" xr:uid="{A073420C-02B8-4C88-921E-720BB4E64866}"/>
    <hyperlink ref="B400" r:id="rId201" tooltip="Persistent link using digital object identifier" xr:uid="{E0D7BCF1-5E00-4E5D-BA39-67EFA9FFD003}"/>
    <hyperlink ref="B401" r:id="rId202" tooltip="Persistent link using digital object identifier" xr:uid="{30BCDD39-6554-4818-91A5-6A8E7A43E827}"/>
    <hyperlink ref="B402" r:id="rId203" tooltip="Persistent link using digital object identifier" xr:uid="{CDA3FA77-4C23-4C51-9234-26369031A52D}"/>
    <hyperlink ref="B403" r:id="rId204" tooltip="Persistent link using digital object identifier" xr:uid="{F453441B-90FD-4FE2-A2F8-486F2338768A}"/>
    <hyperlink ref="B404" r:id="rId205" tooltip="Persistent link using digital object identifier" xr:uid="{50A72BD3-9605-47D9-86AF-0CDCE6CD0F43}"/>
    <hyperlink ref="B405" r:id="rId206" tooltip="Persistent link using digital object identifier" xr:uid="{EB8D370E-DC5E-4681-A168-20397EFA7130}"/>
    <hyperlink ref="B406" r:id="rId207" tooltip="Persistent link using digital object identifier" xr:uid="{B9722964-3FCE-4C78-8FD8-C6B185DE4810}"/>
    <hyperlink ref="B407" r:id="rId208" tooltip="Persistent link using digital object identifier" xr:uid="{8EBE548F-13C7-4F5F-8B92-8E05A6A010A4}"/>
    <hyperlink ref="B408" r:id="rId209" tooltip="Persistent link using digital object identifier" xr:uid="{F0EA6D14-091B-4ED1-9CBB-1B9EA8D548A2}"/>
    <hyperlink ref="B409" r:id="rId210" tooltip="Persistent link using digital object identifier" xr:uid="{3ADFEE2A-3E9A-48E7-90E9-68D13142786B}"/>
    <hyperlink ref="B410" r:id="rId211" tooltip="Persistent link using digital object identifier" xr:uid="{BE146585-6223-42B2-BDA3-C461824978C1}"/>
    <hyperlink ref="B411" r:id="rId212" tooltip="Persistent link using digital object identifier" xr:uid="{A06561B8-0809-4B52-9FF6-7AA78311B4A9}"/>
    <hyperlink ref="B412" r:id="rId213" tooltip="Persistent link using digital object identifier" xr:uid="{C5515028-4EF0-42B1-9EF8-436014CA841B}"/>
    <hyperlink ref="B413" r:id="rId214" tooltip="Persistent link using digital object identifier" xr:uid="{F8AA3ECA-93E3-454A-A584-3EEA5866A93C}"/>
    <hyperlink ref="B414" r:id="rId215" tooltip="Persistent link using digital object identifier" xr:uid="{2545CC62-A9FB-4338-BED8-4D320C0247B4}"/>
    <hyperlink ref="B415" r:id="rId216" tooltip="Persistent link using digital object identifier" xr:uid="{E4E56CC0-A1E2-462B-BBE6-696F57E2F1D1}"/>
    <hyperlink ref="B416" r:id="rId217" tooltip="Persistent link using digital object identifier" xr:uid="{E185C3E6-A61F-4A2D-8028-F19593AA6779}"/>
    <hyperlink ref="B417" r:id="rId218" tooltip="Persistent link using digital object identifier" xr:uid="{4E4B372B-3D59-4194-B06B-F14BC0787BD3}"/>
    <hyperlink ref="B418" r:id="rId219" tooltip="Persistent link using digital object identifier" xr:uid="{BE2F4B44-B604-4C2A-9F7D-AF6DFA30E319}"/>
    <hyperlink ref="B419" r:id="rId220" tooltip="Persistent link using digital object identifier" xr:uid="{F61C2F76-FB76-4951-A555-FFAFB73D3D7E}"/>
    <hyperlink ref="B420" r:id="rId221" tooltip="Persistent link using digital object identifier" xr:uid="{46765AE5-6297-42D8-A7CF-795A249A3D2F}"/>
    <hyperlink ref="B421" r:id="rId222" tooltip="Persistent link using digital object identifier" xr:uid="{C41369DF-7848-4606-82E6-C2F67854EB47}"/>
    <hyperlink ref="B422" r:id="rId223" tooltip="Persistent link using digital object identifier" xr:uid="{21EC020D-736E-41A3-8441-F530820DBACD}"/>
    <hyperlink ref="B423" r:id="rId224" tooltip="Persistent link using digital object identifier" xr:uid="{1ECC9EC6-7BD9-4E58-AA9C-AC306436AECF}"/>
    <hyperlink ref="B424" r:id="rId225" tooltip="Persistent link using digital object identifier" xr:uid="{8F40D824-F7D1-487D-884D-05A4D37883B5}"/>
    <hyperlink ref="B425" r:id="rId226" tooltip="Persistent link using digital object identifier" xr:uid="{AF5483DD-4A15-48DD-9415-FD8FEB43AFE8}"/>
    <hyperlink ref="B426" r:id="rId227" tooltip="Persistent link using digital object identifier" xr:uid="{87D32E12-6232-4547-B2D3-FEF440B34431}"/>
    <hyperlink ref="B427" r:id="rId228" tooltip="Persistent link using digital object identifier" xr:uid="{36787E30-E5B7-4190-8603-82E78F31D5BB}"/>
    <hyperlink ref="B428" r:id="rId229" tooltip="Persistent link using digital object identifier" xr:uid="{58D1D48E-3096-467C-959E-A7652D67CF4D}"/>
    <hyperlink ref="B429" r:id="rId230" tooltip="Persistent link using digital object identifier" xr:uid="{A8ED924B-A072-4A79-A970-02549536F69A}"/>
    <hyperlink ref="B430" r:id="rId231" tooltip="Persistent link using digital object identifier" xr:uid="{FCF949B7-1C67-454E-B15E-F9A939BFB20A}"/>
    <hyperlink ref="B431" r:id="rId232" tooltip="Persistent link using digital object identifier" xr:uid="{594848E1-DEC0-4329-9480-9F173C99DEAF}"/>
    <hyperlink ref="B432" r:id="rId233" tooltip="Persistent link using digital object identifier" xr:uid="{E5A64F47-987B-4D01-B2E9-7FB1949E0FF7}"/>
    <hyperlink ref="B433" r:id="rId234" tooltip="Persistent link using digital object identifier" xr:uid="{F9910D34-6723-4997-9C6A-08E7EADE49DB}"/>
    <hyperlink ref="B434" r:id="rId235" tooltip="Persistent link using digital object identifier" xr:uid="{991AF90B-36DA-4CCF-86E3-34FB73B30A6D}"/>
    <hyperlink ref="B435" r:id="rId236" tooltip="Persistent link using digital object identifier" xr:uid="{77DA1F33-A6A8-4147-99BB-4E7C2D1A3DDA}"/>
    <hyperlink ref="B436" r:id="rId237" tooltip="Persistent link using digital object identifier" xr:uid="{8B6D62F1-63FE-4B36-BF99-4483789838B3}"/>
    <hyperlink ref="B437" r:id="rId238" tooltip="Persistent link using digital object identifier" xr:uid="{1369DCDE-B240-4D19-8C7B-4EB17E522E01}"/>
    <hyperlink ref="B438" r:id="rId239" tooltip="Persistent link using digital object identifier" xr:uid="{4EC62801-BB98-484E-8768-8DCD91AA74E2}"/>
    <hyperlink ref="B439" r:id="rId240" tooltip="Persistent link using digital object identifier" xr:uid="{1D1B4807-81A3-4987-B66D-1D6A27E1848E}"/>
    <hyperlink ref="B440" r:id="rId241" tooltip="Persistent link using digital object identifier" xr:uid="{A1BE9185-87AC-4247-B77C-016E00377019}"/>
    <hyperlink ref="B441" r:id="rId242" tooltip="Persistent link using digital object identifier" xr:uid="{564F7D51-A9A6-4362-9A3E-EB6DE27C9300}"/>
    <hyperlink ref="B442" r:id="rId243" tooltip="Persistent link using digital object identifier" xr:uid="{A6948061-37A2-44BB-AAC0-FA6847C865D8}"/>
    <hyperlink ref="B443" r:id="rId244" tooltip="Persistent link using digital object identifier" xr:uid="{6DA4298D-ADDB-4495-8ACA-1A9AD9132EDE}"/>
    <hyperlink ref="B444" r:id="rId245" tooltip="Persistent link using digital object identifier" xr:uid="{64E3DE64-AC18-465F-80CB-AB2B1A305AAD}"/>
    <hyperlink ref="B445" r:id="rId246" tooltip="Persistent link using digital object identifier" xr:uid="{A2C90CBF-1ADC-4AE0-B9EE-B0C14CB169D8}"/>
    <hyperlink ref="B446" r:id="rId247" tooltip="Persistent link using digital object identifier" xr:uid="{20161535-45D8-41F6-A931-ED7A0FC56340}"/>
    <hyperlink ref="B447" r:id="rId248" tooltip="Persistent link using digital object identifier" xr:uid="{4C496A6E-AF96-4398-A597-7274E23930D4}"/>
    <hyperlink ref="B448" r:id="rId249" tooltip="Persistent link using digital object identifier" xr:uid="{F7D3535F-B494-4D15-8663-995A009FE1BD}"/>
    <hyperlink ref="B449" r:id="rId250" tooltip="Persistent link using digital object identifier" xr:uid="{FF50CF11-28B5-4768-A02D-4E6DA587C5C0}"/>
    <hyperlink ref="B450" r:id="rId251" tooltip="Persistent link using digital object identifier" xr:uid="{D3CB08FC-D533-4E3D-86AC-59323188B5ED}"/>
    <hyperlink ref="B451" r:id="rId252" tooltip="Persistent link using digital object identifier" xr:uid="{3F757B43-73B6-41AE-9389-807DB020A22B}"/>
    <hyperlink ref="B452" r:id="rId253" tooltip="Persistent link using digital object identifier" xr:uid="{F4BAE315-AFA1-43C8-92E0-5B1382E51113}"/>
    <hyperlink ref="B453" r:id="rId254" tooltip="Persistent link using digital object identifier" xr:uid="{23EC0E80-EB00-4F85-A80F-AE4DB0889507}"/>
    <hyperlink ref="B454" r:id="rId255" tooltip="Persistent link using digital object identifier" xr:uid="{6136A426-823F-4436-A33C-53826BB5B5B2}"/>
    <hyperlink ref="B455" r:id="rId256" tooltip="Persistent link using digital object identifier" xr:uid="{08A6235C-6B35-4B76-B7D0-99C007CFC893}"/>
    <hyperlink ref="B456" r:id="rId257" tooltip="Persistent link using digital object identifier" xr:uid="{2D00CEAB-06CB-49AA-AD49-2A661F037539}"/>
    <hyperlink ref="B457" r:id="rId258" tooltip="Persistent link using digital object identifier" xr:uid="{1A3B3681-CE6D-4D4C-AC71-AD306D9775C0}"/>
    <hyperlink ref="B458" r:id="rId259" tooltip="Persistent link using digital object identifier" xr:uid="{5C527114-CBF6-40F7-BBAE-63B6D3632885}"/>
    <hyperlink ref="B459" r:id="rId260" tooltip="Persistent link using digital object identifier" xr:uid="{E5ED1AC4-79A0-42A4-AA7F-8379C38B6066}"/>
    <hyperlink ref="B460" r:id="rId261" tooltip="Persistent link using digital object identifier" xr:uid="{DCE8EBA2-0335-4677-8077-2B65A9772DAD}"/>
    <hyperlink ref="B461" r:id="rId262" tooltip="Persistent link using digital object identifier" xr:uid="{66F45CE1-7878-4BCB-A9DF-D0F97B2B70A8}"/>
    <hyperlink ref="B462" r:id="rId263" tooltip="Persistent link using digital object identifier" xr:uid="{6BA48694-2A20-426F-B3EB-260FBC36A275}"/>
    <hyperlink ref="B463" r:id="rId264" tooltip="Persistent link using digital object identifier" xr:uid="{E2F94371-94B0-4525-981B-837A4947B628}"/>
    <hyperlink ref="B464" r:id="rId265" tooltip="Persistent link using digital object identifier" xr:uid="{7665BC8A-21A0-44AE-B523-9BC8C74020CD}"/>
    <hyperlink ref="B465" r:id="rId266" tooltip="Persistent link using digital object identifier" xr:uid="{4A3707CE-464F-4A94-B11A-B8EB9482869E}"/>
    <hyperlink ref="B466" r:id="rId267" tooltip="Persistent link using digital object identifier" xr:uid="{24663A1D-4A92-40FB-98A7-644AD774E689}"/>
    <hyperlink ref="B467" r:id="rId268" tooltip="Persistent link using digital object identifier" xr:uid="{225F1D57-9FB7-4CA3-9DBE-C75BB5EE39AB}"/>
    <hyperlink ref="B468" r:id="rId269" tooltip="Persistent link using digital object identifier" xr:uid="{69C37C9C-88C8-48F9-B60E-37F7E51DCA79}"/>
    <hyperlink ref="B469" r:id="rId270" tooltip="Persistent link using digital object identifier" xr:uid="{934D5182-18C4-4330-A9B3-0D2354A19260}"/>
    <hyperlink ref="B470" r:id="rId271" tooltip="Persistent link using digital object identifier" xr:uid="{07E16EF6-1019-4FE1-9CF5-68A876EF5DAF}"/>
    <hyperlink ref="B471" r:id="rId272" tooltip="Persistent link using digital object identifier" xr:uid="{71E6241C-A215-4F0F-9D3C-562ABC91BB77}"/>
    <hyperlink ref="B472" r:id="rId273" tooltip="Persistent link using digital object identifier" xr:uid="{87001D63-242E-4D4D-A413-19A07D95D061}"/>
    <hyperlink ref="B473" r:id="rId274" tooltip="Persistent link using digital object identifier" xr:uid="{C8FB39C3-4DCD-45C8-93BD-F92342BD9034}"/>
    <hyperlink ref="B474" r:id="rId275" tooltip="Persistent link using digital object identifier" xr:uid="{F4085728-8DC9-4358-B86E-0358B2A27BC0}"/>
    <hyperlink ref="B475" r:id="rId276" tooltip="Persistent link using digital object identifier" xr:uid="{A534FF92-DE53-4B63-8FEB-2466DB1A42BA}"/>
    <hyperlink ref="B476" r:id="rId277" tooltip="Persistent link using digital object identifier" xr:uid="{32CF00A6-DF06-4DE2-A9FB-16397F4655D0}"/>
    <hyperlink ref="B477" r:id="rId278" tooltip="Persistent link using digital object identifier" xr:uid="{78305D80-A496-4270-9D7E-5B69AAD8A217}"/>
    <hyperlink ref="B478" r:id="rId279" tooltip="Persistent link using digital object identifier" xr:uid="{2A4F404A-0FA1-42C6-96E9-3B63F76809C5}"/>
    <hyperlink ref="B479" r:id="rId280" tooltip="Persistent link using digital object identifier" xr:uid="{51B5B5B2-743D-4403-9189-EB1D85D72635}"/>
    <hyperlink ref="B480" r:id="rId281" tooltip="Persistent link using digital object identifier" xr:uid="{FCDFC076-E77C-498C-ACD5-3CD221490228}"/>
    <hyperlink ref="B481" r:id="rId282" tooltip="Persistent link using digital object identifier" xr:uid="{2FA1E68C-B207-4394-AFA3-F2D83BA32DFB}"/>
    <hyperlink ref="B482" r:id="rId283" tooltip="Persistent link using digital object identifier" xr:uid="{29179220-8555-430F-8CA3-E75FDFF3681A}"/>
    <hyperlink ref="B483" r:id="rId284" tooltip="Persistent link using digital object identifier" xr:uid="{1645F923-0E9E-4CBD-95F4-326CC62228AE}"/>
    <hyperlink ref="B484" r:id="rId285" tooltip="Persistent link using digital object identifier" xr:uid="{94D8EA60-4E6D-4CFE-BE89-863941DF2A5E}"/>
    <hyperlink ref="B485" r:id="rId286" tooltip="Persistent link using digital object identifier" xr:uid="{27E33EE4-2493-4B13-A9C5-110E1C6B854C}"/>
    <hyperlink ref="B486" r:id="rId287" tooltip="Persistent link using digital object identifier" xr:uid="{33640D81-DD5D-44CA-AC12-6678428A5AA8}"/>
    <hyperlink ref="B487" r:id="rId288" tooltip="Persistent link using digital object identifier" xr:uid="{BABF6961-D8F9-4A93-A5B2-66761C7F21E1}"/>
    <hyperlink ref="B488" r:id="rId289" tooltip="Persistent link using digital object identifier" xr:uid="{D3F62052-38D6-4EF6-B069-C75E25A50963}"/>
    <hyperlink ref="B489" r:id="rId290" tooltip="Persistent link using digital object identifier" xr:uid="{130B5869-BD04-4548-BAAD-0819E71CA8F9}"/>
    <hyperlink ref="B490" r:id="rId291" tooltip="Persistent link using digital object identifier" xr:uid="{39D948CB-EE33-46AB-83D2-2652D7410963}"/>
    <hyperlink ref="B491" r:id="rId292" tooltip="Persistent link using digital object identifier" xr:uid="{B5FD3936-E4EA-4E86-92BA-7DAADBB6F563}"/>
    <hyperlink ref="B492" r:id="rId293" tooltip="Persistent link using digital object identifier" xr:uid="{0FEC82F3-4259-4CD9-B523-5CB2F3C97AB0}"/>
    <hyperlink ref="B493" r:id="rId294" tooltip="Persistent link using digital object identifier" xr:uid="{0210F8AF-991A-4218-9766-34E648D2A7F0}"/>
    <hyperlink ref="B494" r:id="rId295" tooltip="Persistent link using digital object identifier" xr:uid="{B7D63591-6226-41B9-A1DC-D5138125B95E}"/>
    <hyperlink ref="B495" r:id="rId296" tooltip="Persistent link using digital object identifier" xr:uid="{1885B02C-3489-403E-B6D5-52C748DEFCDC}"/>
    <hyperlink ref="B496" r:id="rId297" tooltip="Persistent link using digital object identifier" xr:uid="{940C7F45-2194-46AA-96CE-A49C8810F7D4}"/>
    <hyperlink ref="B497" r:id="rId298" tooltip="Persistent link using digital object identifier" xr:uid="{7AD84D1B-2114-4CA9-9FC4-4BE6A777C8F0}"/>
    <hyperlink ref="B498" r:id="rId299" tooltip="Persistent link using digital object identifier" xr:uid="{B4A823D8-32FE-4931-975E-154E9BFD2B22}"/>
    <hyperlink ref="B499" r:id="rId300" tooltip="Persistent link using digital object identifier" xr:uid="{C2CCC8CC-00E6-40A1-9397-94996DEE3EA5}"/>
    <hyperlink ref="B500" r:id="rId301" tooltip="Persistent link using digital object identifier" xr:uid="{30581B6B-D043-4513-B06B-633680746CC9}"/>
    <hyperlink ref="B501" r:id="rId302" tooltip="Persistent link using digital object identifier" xr:uid="{BF6D2DC7-308D-49BD-B084-5AFE1E383DC1}"/>
    <hyperlink ref="B502" r:id="rId303" tooltip="Persistent link using digital object identifier" xr:uid="{B9CFC37E-0797-48B3-AADA-8E9B407C6E5B}"/>
    <hyperlink ref="B503" r:id="rId304" tooltip="Persistent link using digital object identifier" xr:uid="{F9BA2C5A-B294-4ED5-BFB9-3EBCCDC4D298}"/>
    <hyperlink ref="B504" r:id="rId305" tooltip="Persistent link using digital object identifier" xr:uid="{947403D5-B4A3-4DF4-BB92-A9EF00046B78}"/>
    <hyperlink ref="B505" r:id="rId306" tooltip="Persistent link using digital object identifier" xr:uid="{6001CCD6-94DF-4F87-ABAE-636A16CDFC71}"/>
    <hyperlink ref="B506" r:id="rId307" tooltip="Persistent link using digital object identifier" xr:uid="{39278EC5-208D-4BDA-911A-A8713B97BDE4}"/>
    <hyperlink ref="B507" r:id="rId308" tooltip="Persistent link using digital object identifier" xr:uid="{6D457E8C-6B07-4410-8A9E-0A163FCD2AB9}"/>
    <hyperlink ref="B508" r:id="rId309" tooltip="Persistent link using digital object identifier" xr:uid="{D3FA6A08-2610-47B8-8EF5-0E9205CA9B95}"/>
    <hyperlink ref="B509" r:id="rId310" tooltip="Persistent link using digital object identifier" xr:uid="{2DD71BE5-7CC9-4C39-950E-6A4F1E653E17}"/>
    <hyperlink ref="B510" r:id="rId311" tooltip="Persistent link using digital object identifier" xr:uid="{81CB1D49-E397-49B8-B143-46AC3EF2F121}"/>
    <hyperlink ref="B511" r:id="rId312" tooltip="Persistent link using digital object identifier" xr:uid="{AE6A6054-882A-49A1-98D4-3E65CFF161B0}"/>
    <hyperlink ref="B512" r:id="rId313" tooltip="Persistent link using digital object identifier" xr:uid="{7F3294F8-8B60-413D-BEFF-0058EB68779F}"/>
    <hyperlink ref="B513" r:id="rId314" tooltip="Persistent link using digital object identifier" xr:uid="{37AA459D-140A-4515-A1E4-DA06C816651F}"/>
    <hyperlink ref="B514" r:id="rId315" tooltip="Persistent link using digital object identifier" xr:uid="{E16C95AE-444F-44C6-853C-2A0F0C678781}"/>
    <hyperlink ref="B515" r:id="rId316" tooltip="Persistent link using digital object identifier" xr:uid="{2F7A668D-7A4B-4D5D-8062-6C0AA000DC2E}"/>
    <hyperlink ref="B516" r:id="rId317" tooltip="Persistent link using digital object identifier" xr:uid="{7883D1CD-2F58-4D84-8F23-3904BFB0F397}"/>
    <hyperlink ref="B517" r:id="rId318" tooltip="Persistent link using digital object identifier" xr:uid="{4C67BCF4-05C7-4DE7-8625-A2468F8F332B}"/>
    <hyperlink ref="B518" r:id="rId319" tooltip="Persistent link using digital object identifier" xr:uid="{62697A84-E1C3-423D-B92E-1805FA9FF842}"/>
    <hyperlink ref="B519" r:id="rId320" tooltip="Persistent link using digital object identifier" xr:uid="{753EB5D0-D838-4DC4-87BB-66FC36F1C3B9}"/>
    <hyperlink ref="B520" r:id="rId321" tooltip="Persistent link using digital object identifier" xr:uid="{7E95BAF0-3AAB-4FC4-9346-D27AA7E06A47}"/>
    <hyperlink ref="B521" r:id="rId322" tooltip="Persistent link using digital object identifier" xr:uid="{E8C85D10-3D78-4AF4-B94B-F5E467E2DEBA}"/>
    <hyperlink ref="B522" r:id="rId323" tooltip="Persistent link using digital object identifier" xr:uid="{0A4CF936-37D1-42A3-A645-446C64BB0637}"/>
    <hyperlink ref="B523" r:id="rId324" tooltip="Persistent link using digital object identifier" xr:uid="{D0AED3B3-643A-4294-AF09-9A2856345F13}"/>
    <hyperlink ref="B524" r:id="rId325" tooltip="Persistent link using digital object identifier" xr:uid="{607389B7-D790-41BA-B5A3-D592C1E3589F}"/>
    <hyperlink ref="B525" r:id="rId326" tooltip="Persistent link using digital object identifier" xr:uid="{EBDC6AD2-5C3F-446E-8EEF-488BADD209F3}"/>
    <hyperlink ref="B526" r:id="rId327" tooltip="Persistent link using digital object identifier" xr:uid="{10A8AE70-27C5-435D-BB0D-0CB150529973}"/>
    <hyperlink ref="B527" r:id="rId328" tooltip="Persistent link using digital object identifier" xr:uid="{E9A38F8F-A451-43CF-B929-FC19AAFA8343}"/>
    <hyperlink ref="B528" r:id="rId329" tooltip="Persistent link using digital object identifier" xr:uid="{CC614EC9-5EEA-4FCE-853B-D4FE4A9059B4}"/>
    <hyperlink ref="B529" r:id="rId330" tooltip="Persistent link using digital object identifier" xr:uid="{F50B519D-C0B2-485D-9921-5A6F47F46584}"/>
    <hyperlink ref="B530" r:id="rId331" tooltip="Persistent link using digital object identifier" xr:uid="{D8CDFE5A-8956-45C7-B9E9-AB37E55F7033}"/>
    <hyperlink ref="B531" r:id="rId332" tooltip="Persistent link using digital object identifier" xr:uid="{11FEA905-7B49-4988-8F9D-3BF60332255C}"/>
    <hyperlink ref="B532" r:id="rId333" tooltip="Persistent link using digital object identifier" xr:uid="{25B9BCC2-06E6-459A-8E68-0FCD33C2F16F}"/>
    <hyperlink ref="B533" r:id="rId334" tooltip="Persistent link using digital object identifier" xr:uid="{853A650F-05C1-4CE6-9D48-7F405C7DDD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Lim</dc:creator>
  <cp:lastModifiedBy>Hannah Lim</cp:lastModifiedBy>
  <dcterms:created xsi:type="dcterms:W3CDTF">2019-11-13T01:47:16Z</dcterms:created>
  <dcterms:modified xsi:type="dcterms:W3CDTF">2019-11-13T01:47:58Z</dcterms:modified>
</cp:coreProperties>
</file>