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giscloud-my.sharepoint.com/personal/hcunningham_marketsource_com/Documents/Documents/"/>
    </mc:Choice>
  </mc:AlternateContent>
  <xr:revisionPtr revIDLastSave="4" documentId="8_{6B2F2366-5CA0-4AAE-B913-D45252FA6BC8}" xr6:coauthVersionLast="47" xr6:coauthVersionMax="47" xr10:uidLastSave="{E0CA89E8-AC42-453A-BD03-C0C4ECDEB8DC}"/>
  <bookViews>
    <workbookView xWindow="28680" yWindow="-120" windowWidth="29040" windowHeight="15840" xr2:uid="{EDBB0132-9426-4658-A02D-B19468012EB4}"/>
  </bookViews>
  <sheets>
    <sheet name="DIRECTIONS (READ FIRST)" sheetId="2" r:id="rId1"/>
    <sheet name="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B14" i="1"/>
  <c r="I5" i="1"/>
  <c r="F5" i="1"/>
  <c r="C5" i="1"/>
  <c r="I38" i="1"/>
  <c r="H7" i="1" s="1"/>
  <c r="A15" i="1" a="1"/>
  <c r="A15" i="1" s="1"/>
  <c r="F38" i="1"/>
  <c r="E7" i="1" s="1"/>
  <c r="C38" i="1"/>
  <c r="B7" i="1" s="1"/>
  <c r="E9" i="1" l="1"/>
  <c r="B9" i="1"/>
  <c r="H9" i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17" i="1"/>
  <c r="E16" i="1"/>
  <c r="H18" i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17" i="1"/>
  <c r="H16" i="1"/>
  <c r="H15" i="1"/>
  <c r="H14" i="1"/>
  <c r="E15" i="1"/>
  <c r="E14" i="1"/>
  <c r="B16" i="1" l="1"/>
  <c r="B17" i="1" s="1"/>
  <c r="B18" i="1" s="1"/>
  <c r="B19" i="1" l="1"/>
  <c r="B15" i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<sst xmlns="http://schemas.openxmlformats.org/spreadsheetml/2006/main" count="24" uniqueCount="17">
  <si>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WORKDAYS</t>
  </si>
  <si>
    <t>Date</t>
  </si>
  <si>
    <t>Daily Goal</t>
  </si>
  <si>
    <t>Actual</t>
  </si>
  <si>
    <t>Monthly Call Goal</t>
  </si>
  <si>
    <t>DAILY GOAL TRACKING</t>
  </si>
  <si>
    <t>Monthly Revenue Goal</t>
  </si>
  <si>
    <t>Meetings Held</t>
  </si>
  <si>
    <t>Still Needed for the Month:</t>
  </si>
  <si>
    <t>Percentage to Goal:</t>
  </si>
  <si>
    <t>Totals:</t>
  </si>
  <si>
    <t>READ BEFORE USING</t>
  </si>
  <si>
    <t>This template includes built-in formulas that will automatically update any goal progress based on the numbers you enter.</t>
  </si>
  <si>
    <t xml:space="preserve">The yellow cells should be edited to fit your goal metrics. </t>
  </si>
  <si>
    <t xml:space="preserve">The blue cells should be updated daily based on your call, meeting, or revenue activity. </t>
  </si>
  <si>
    <t>All of the other cells will automatically update based on the numbers entered (e.g., daily goal, amount still needed for the month, percentage to goal).</t>
  </si>
  <si>
    <t xml:space="preserve">The green cells should include how many workdays there are (be sure to consider holidays and PTO), and the beginning date.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</si>
</sst>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24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43" fontId="0" fillId="0" borderId="0" xfId="1" quotePrefix="1" applyFont="1"/>
    <xf numFmtId="0" fontId="6" fillId="0" borderId="0" xfId="0" applyFont="1"/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3" borderId="0" xfId="1" applyNumberFormat="1" applyFont="1" applyFill="1" applyAlignment="1">
      <alignment horizontal="center"/>
    </xf>
    <xf numFmtId="1" fontId="0" fillId="0" borderId="0" xfId="1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44" fontId="5" fillId="2" borderId="4" xfId="2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5" fillId="2" borderId="4" xfId="2" applyNumberFormat="1" applyFont="1" applyFill="1" applyBorder="1" applyAlignment="1">
      <alignment horizontal="center" wrapText="1"/>
    </xf>
    <xf numFmtId="1" fontId="5" fillId="2" borderId="4" xfId="2" applyNumberFormat="1" applyFont="1" applyFill="1" applyBorder="1" applyAlignment="1">
      <alignment horizontal="center" wrapText="1"/>
    </xf>
    <xf numFmtId="1" fontId="7" fillId="0" borderId="0" xfId="0" applyNumberFormat="1" applyFont="1" applyAlignment="1">
      <alignment horizontal="center"/>
    </xf>
    <xf numFmtId="9" fontId="7" fillId="4" borderId="5" xfId="3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wrapText="1"/>
    </xf>
    <xf numFmtId="165" fontId="0" fillId="3" borderId="0" xfId="2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165" fontId="6" fillId="2" borderId="2" xfId="2" applyNumberFormat="1" applyFont="1" applyFill="1" applyBorder="1" applyAlignment="1">
      <alignment horizontal="center"/>
    </xf>
    <xf numFmtId="165" fontId="5" fillId="2" borderId="4" xfId="2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wrapText="1"/>
    </xf>
    <xf numFmtId="1" fontId="7" fillId="4" borderId="5" xfId="0" applyNumberFormat="1" applyFont="1" applyFill="1" applyBorder="1" applyAlignment="1">
      <alignment horizontal="center" vertical="center"/>
    </xf>
    <xf numFmtId="165" fontId="7" fillId="4" borderId="5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9" fillId="0" borderId="0" xfId="0" applyFont="1" applyAlignment="1">
      <alignment horizontal="center"/>
    </xf>
    <xf numFmtId="1" fontId="1" fillId="5" borderId="0" xfId="0" applyNumberFormat="1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30D7-ED79-46E5-802A-0E4AB16C2942}">
  <dimension ref="A1:A9"/>
  <sheetViews>
    <sheetView tabSelected="1" workbookViewId="0">
      <selection activeCell="A5" sqref="A5"/>
    </sheetView>
  </sheetViews>
  <sheetFormatPr defaultRowHeight="14.5" x14ac:dyDescent="0.35"/>
  <cols>
    <col min="1" max="1" width="131.7265625" bestFit="1" customWidth="1"/>
  </cols>
  <sheetData>
    <row r="1" spans="1:1" ht="31" x14ac:dyDescent="0.7">
      <c r="A1" s="41" t="s">
        <v>11</v>
      </c>
    </row>
    <row r="3" spans="1:1" x14ac:dyDescent="0.35">
      <c r="A3" t="s">
        <v>12</v>
      </c>
    </row>
    <row r="4" spans="1:1" x14ac:dyDescent="0.35">
      <c r="A4" s="40"/>
    </row>
    <row r="5" spans="1:1" x14ac:dyDescent="0.35">
      <c r="A5" s="39" t="s">
        <v>16</v>
      </c>
    </row>
    <row r="6" spans="1:1" x14ac:dyDescent="0.35">
      <c r="A6" s="37" t="s">
        <v>13</v>
      </c>
    </row>
    <row r="7" spans="1:1" x14ac:dyDescent="0.35">
      <c r="A7" s="38" t="s">
        <v>14</v>
      </c>
    </row>
    <row r="9" spans="1:1" x14ac:dyDescent="0.35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8F44-E29E-4D57-90D4-F5E4D2024B79}">
  <dimension ref="A2:M66"/>
  <sheetViews>
    <sheetView zoomScaleNormal="100" workbookViewId="0">
      <selection activeCell="A11" sqref="A11"/>
    </sheetView>
  </sheetViews>
  <sheetFormatPr defaultRowHeight="14.5" x14ac:dyDescent="0.35"/>
  <cols>
    <col min="1" max="1" width="22" customWidth="1"/>
    <col min="2" max="2" width="18.7265625" customWidth="1"/>
    <col min="3" max="3" width="14.453125" style="14" customWidth="1"/>
    <col min="4" max="4" width="5.1796875" customWidth="1"/>
    <col min="5" max="5" width="17.54296875" customWidth="1"/>
    <col min="6" max="6" width="14.1796875" style="14" customWidth="1"/>
    <col min="7" max="7" width="6.54296875" customWidth="1"/>
    <col min="8" max="8" width="18.1796875" customWidth="1"/>
    <col min="9" max="9" width="15.81640625" style="14" customWidth="1"/>
  </cols>
  <sheetData>
    <row r="2" spans="1:13" ht="40.5" customHeight="1" x14ac:dyDescent="0.35">
      <c r="A2" s="33" t="s">
        <v>5</v>
      </c>
      <c r="B2" s="33"/>
      <c r="C2" s="33"/>
      <c r="D2" s="33"/>
      <c r="E2" s="33"/>
      <c r="F2" s="33"/>
      <c r="G2" s="33"/>
      <c r="H2" s="33"/>
      <c r="I2" s="33"/>
    </row>
    <row r="3" spans="1:13" ht="15" thickBot="1" x14ac:dyDescent="0.4"/>
    <row r="4" spans="1:13" ht="42" customHeight="1" thickBot="1" x14ac:dyDescent="0.5">
      <c r="A4" s="16" t="s">
        <v>0</v>
      </c>
      <c r="B4" s="18" t="s">
        <v>4</v>
      </c>
      <c r="C4" s="17">
        <v>1500</v>
      </c>
      <c r="D4" s="4"/>
      <c r="E4" s="15" t="s">
        <v>7</v>
      </c>
      <c r="F4" s="19">
        <v>40</v>
      </c>
      <c r="G4" s="4"/>
      <c r="H4" s="15" t="s">
        <v>6</v>
      </c>
      <c r="I4" s="31">
        <v>10000</v>
      </c>
    </row>
    <row r="5" spans="1:13" ht="19" thickBot="1" x14ac:dyDescent="0.5">
      <c r="A5" s="42">
        <v>23</v>
      </c>
      <c r="B5" s="18" t="s">
        <v>2</v>
      </c>
      <c r="C5" s="23">
        <f>C4/A5</f>
        <v>65.217391304347828</v>
      </c>
      <c r="E5" s="18" t="s">
        <v>2</v>
      </c>
      <c r="F5" s="22">
        <f>F4/A5</f>
        <v>1.7391304347826086</v>
      </c>
      <c r="H5" s="18" t="s">
        <v>2</v>
      </c>
      <c r="I5" s="32">
        <f>I4/A5</f>
        <v>434.78260869565219</v>
      </c>
    </row>
    <row r="6" spans="1:13" ht="21.75" customHeight="1" x14ac:dyDescent="0.35">
      <c r="A6" s="21"/>
    </row>
    <row r="7" spans="1:13" x14ac:dyDescent="0.35">
      <c r="A7" s="34" t="s">
        <v>8</v>
      </c>
      <c r="B7" s="35">
        <f>C4-C38</f>
        <v>1013</v>
      </c>
      <c r="E7" s="35">
        <f>F4-F38</f>
        <v>33</v>
      </c>
      <c r="H7" s="36">
        <f>I4-I38</f>
        <v>7416</v>
      </c>
    </row>
    <row r="8" spans="1:13" x14ac:dyDescent="0.35">
      <c r="A8" s="34"/>
      <c r="B8" s="35"/>
      <c r="C8" s="24"/>
      <c r="D8" s="24"/>
      <c r="E8" s="35"/>
      <c r="F8" s="24"/>
      <c r="G8" s="24"/>
      <c r="H8" s="36"/>
      <c r="I8" s="6"/>
    </row>
    <row r="9" spans="1:13" x14ac:dyDescent="0.35">
      <c r="A9" s="26" t="s">
        <v>9</v>
      </c>
      <c r="B9" s="25">
        <f>C38/C4</f>
        <v>0.32466666666666666</v>
      </c>
      <c r="C9" s="24"/>
      <c r="D9" s="24"/>
      <c r="E9" s="25">
        <f t="shared" ref="E9:H9" si="0">F38/F4</f>
        <v>0.17499999999999999</v>
      </c>
      <c r="G9" s="14"/>
      <c r="H9" s="25">
        <f t="shared" si="0"/>
        <v>0.25840000000000002</v>
      </c>
      <c r="I9" s="6"/>
    </row>
    <row r="10" spans="1:13" x14ac:dyDescent="0.35">
      <c r="A10" s="21"/>
      <c r="I10" s="6"/>
    </row>
    <row r="11" spans="1:13" x14ac:dyDescent="0.35">
      <c r="A11" s="43">
        <v>45413</v>
      </c>
    </row>
    <row r="12" spans="1:13" x14ac:dyDescent="0.35">
      <c r="A12" s="2"/>
    </row>
    <row r="13" spans="1:13" ht="15.5" x14ac:dyDescent="0.35">
      <c r="A13" s="20" t="s">
        <v>1</v>
      </c>
      <c r="B13" s="20" t="s">
        <v>2</v>
      </c>
      <c r="C13" s="20" t="s">
        <v>3</v>
      </c>
      <c r="D13" s="20"/>
      <c r="E13" s="20" t="s">
        <v>2</v>
      </c>
      <c r="F13" s="20" t="s">
        <v>3</v>
      </c>
      <c r="G13" s="20"/>
      <c r="H13" s="20" t="s">
        <v>2</v>
      </c>
      <c r="I13" s="20" t="s">
        <v>3</v>
      </c>
    </row>
    <row r="14" spans="1:13" x14ac:dyDescent="0.35">
      <c r="A14" s="12">
        <f>A11</f>
        <v>45413</v>
      </c>
      <c r="B14" s="7">
        <f>IF($C13="",$B13,($C$4-SUM($C$13:$C13))/COUNT($A14:$A$36))</f>
        <v>65.217391304347828</v>
      </c>
      <c r="C14" s="8">
        <v>51</v>
      </c>
      <c r="D14" s="6"/>
      <c r="E14" s="9">
        <f>IF($F13="",$E13,($F$4-SUM($F$13:$F13))/COUNT($A14:$A$36))</f>
        <v>1.7391304347826086</v>
      </c>
      <c r="F14" s="10">
        <v>2</v>
      </c>
      <c r="G14" s="11"/>
      <c r="H14" s="30">
        <f>IF($I13="",$H13,($I$4-SUM($I$13:$I13))/COUNT($A14:$A$36))</f>
        <v>434.78260869565219</v>
      </c>
      <c r="I14" s="27">
        <v>150</v>
      </c>
      <c r="M14" s="3"/>
    </row>
    <row r="15" spans="1:13" x14ac:dyDescent="0.35">
      <c r="A15" s="13" cm="1">
        <f t="array" ref="A15:A36">WORKDAY(A11,_xlfn.SEQUENCE(22))</f>
        <v>45414</v>
      </c>
      <c r="B15" s="7">
        <f>IF($C14="",$B14,($C$4-SUM($C$13:$C14))/COUNT($A15:$A$36))</f>
        <v>65.86363636363636</v>
      </c>
      <c r="C15" s="8">
        <v>25</v>
      </c>
      <c r="D15" s="6"/>
      <c r="E15" s="9">
        <f>IF($F14="",$E14,($F$4-SUM($F$13:$F14))/COUNT($A15:$A$36))</f>
        <v>1.7272727272727273</v>
      </c>
      <c r="F15" s="10">
        <v>1</v>
      </c>
      <c r="G15" s="11"/>
      <c r="H15" s="30">
        <f>IF($I14="",$H14,($I$4-SUM($I$13:$I14))/COUNT($A15:$A$36))</f>
        <v>447.72727272727275</v>
      </c>
      <c r="I15" s="27">
        <v>665</v>
      </c>
    </row>
    <row r="16" spans="1:13" x14ac:dyDescent="0.35">
      <c r="A16" s="12">
        <v>45415</v>
      </c>
      <c r="B16" s="7">
        <f>IF($C15="",$B15,($C$4-SUM($C$13:$C15))/COUNT($A16:$A$36))</f>
        <v>67.80952380952381</v>
      </c>
      <c r="C16" s="8">
        <v>30</v>
      </c>
      <c r="D16" s="6"/>
      <c r="E16" s="9">
        <f>IF($F15="",$E15,($F$4-SUM($F$13:$F15))/COUNT($A16:$A$36))</f>
        <v>1.7619047619047619</v>
      </c>
      <c r="F16" s="10">
        <v>1</v>
      </c>
      <c r="G16" s="11"/>
      <c r="H16" s="30">
        <f>IF($I15="",$H15,($I$4-SUM($I$13:$I15))/COUNT($A16:$A$36))</f>
        <v>437.38095238095241</v>
      </c>
      <c r="I16" s="27">
        <v>984</v>
      </c>
    </row>
    <row r="17" spans="1:9" x14ac:dyDescent="0.35">
      <c r="A17" s="12">
        <v>45418</v>
      </c>
      <c r="B17" s="7">
        <f>IF($C16="",$B16,($C$4-SUM($C$13:$C16))/COUNT($A17:$A$36))</f>
        <v>69.7</v>
      </c>
      <c r="C17" s="8">
        <v>32</v>
      </c>
      <c r="D17" s="6"/>
      <c r="E17" s="9">
        <f>IF($F16="",$E16,($F$4-SUM($F$13:$F16))/COUNT($A17:$A$36))</f>
        <v>1.8</v>
      </c>
      <c r="F17" s="10">
        <v>2</v>
      </c>
      <c r="G17" s="11"/>
      <c r="H17" s="30">
        <f>IF($I16="",$H16,($I$4-SUM($I$13:$I16))/COUNT($A17:$A$36))</f>
        <v>410.05</v>
      </c>
      <c r="I17" s="27">
        <v>235</v>
      </c>
    </row>
    <row r="18" spans="1:9" x14ac:dyDescent="0.35">
      <c r="A18" s="12">
        <v>45419</v>
      </c>
      <c r="B18" s="7">
        <f>IF($C17="",$B17,($C$4-SUM($C$13:$C17))/COUNT($A18:$A$36))</f>
        <v>71.684210526315795</v>
      </c>
      <c r="C18" s="8">
        <v>47</v>
      </c>
      <c r="D18" s="6"/>
      <c r="E18" s="9">
        <f>IF($F17="",$E17,($F$4-SUM($F$13:$F17))/COUNT($A18:$A$36))</f>
        <v>1.7894736842105263</v>
      </c>
      <c r="F18" s="10">
        <v>1</v>
      </c>
      <c r="G18" s="11"/>
      <c r="H18" s="30">
        <f>IF($I17="",$H17,($I$4-SUM($I$13:$I17))/COUNT($A18:$A$36))</f>
        <v>419.26315789473682</v>
      </c>
      <c r="I18" s="27">
        <v>550</v>
      </c>
    </row>
    <row r="19" spans="1:9" x14ac:dyDescent="0.35">
      <c r="A19" s="12">
        <v>45420</v>
      </c>
      <c r="B19" s="7">
        <f>IF($C18="",$B18,($C$4-SUM($C$13:$C18))/COUNT($A19:$A$36))</f>
        <v>73.055555555555557</v>
      </c>
      <c r="C19" s="8">
        <v>51</v>
      </c>
      <c r="D19" s="6"/>
      <c r="E19" s="9">
        <f>IF($F18="",$E18,($F$4-SUM($F$13:$F18))/COUNT($A19:$A$36))</f>
        <v>1.8333333333333333</v>
      </c>
      <c r="F19" s="10"/>
      <c r="G19" s="11"/>
      <c r="H19" s="30">
        <f>IF($I18="",$H18,($I$4-SUM($I$13:$I18))/COUNT($A19:$A$36))</f>
        <v>412</v>
      </c>
      <c r="I19" s="27"/>
    </row>
    <row r="20" spans="1:9" x14ac:dyDescent="0.35">
      <c r="A20" s="12">
        <v>45421</v>
      </c>
      <c r="B20" s="7">
        <f>IF($C19="",$B19,($C$4-SUM($C$13:$C19))/COUNT($A20:$A$36))</f>
        <v>74.352941176470594</v>
      </c>
      <c r="C20" s="8">
        <v>62</v>
      </c>
      <c r="D20" s="6"/>
      <c r="E20" s="9">
        <f>IF($F19="",$E19,($F$4-SUM($F$13:$F19))/COUNT($A20:$A$36))</f>
        <v>1.8333333333333333</v>
      </c>
      <c r="F20" s="10"/>
      <c r="G20" s="11"/>
      <c r="H20" s="30">
        <f>IF($I19="",$H19,($I$4-SUM($I$13:$I19))/COUNT($A20:$A$36))</f>
        <v>412</v>
      </c>
      <c r="I20" s="27"/>
    </row>
    <row r="21" spans="1:9" x14ac:dyDescent="0.35">
      <c r="A21" s="12">
        <v>45422</v>
      </c>
      <c r="B21" s="7">
        <f>IF($C20="",$B20,($C$4-SUM($C$13:$C20))/COUNT($A21:$A$36))</f>
        <v>75.125</v>
      </c>
      <c r="C21" s="8">
        <v>75</v>
      </c>
      <c r="D21" s="6"/>
      <c r="E21" s="9">
        <f>IF($F20="",$E20,($F$4-SUM($F$13:$F20))/COUNT($A21:$A$36))</f>
        <v>1.8333333333333333</v>
      </c>
      <c r="F21" s="10"/>
      <c r="G21" s="6"/>
      <c r="H21" s="30">
        <f>IF($I20="",$H20,($I$4-SUM($I$13:$I20))/COUNT($A21:$A$36))</f>
        <v>412</v>
      </c>
      <c r="I21" s="27"/>
    </row>
    <row r="22" spans="1:9" x14ac:dyDescent="0.35">
      <c r="A22" s="12">
        <v>45425</v>
      </c>
      <c r="B22" s="7">
        <f>IF($C21="",$B21,($C$4-SUM($C$13:$C21))/COUNT($A22:$A$36))</f>
        <v>75.13333333333334</v>
      </c>
      <c r="C22" s="8">
        <v>90</v>
      </c>
      <c r="D22" s="6"/>
      <c r="E22" s="9">
        <f>IF($F21="",$E21,($F$4-SUM($F$13:$F21))/COUNT($A22:$A$36))</f>
        <v>1.8333333333333333</v>
      </c>
      <c r="F22" s="10"/>
      <c r="G22" s="6"/>
      <c r="H22" s="30">
        <f>IF($I21="",$H21,($I$4-SUM($I$13:$I21))/COUNT($A22:$A$36))</f>
        <v>412</v>
      </c>
      <c r="I22" s="27"/>
    </row>
    <row r="23" spans="1:9" x14ac:dyDescent="0.35">
      <c r="A23" s="12">
        <v>45426</v>
      </c>
      <c r="B23" s="7">
        <f>IF($C22="",$B22,($C$4-SUM($C$13:$C22))/COUNT($A23:$A$36))</f>
        <v>74.071428571428569</v>
      </c>
      <c r="C23" s="8">
        <v>24</v>
      </c>
      <c r="D23" s="6"/>
      <c r="E23" s="9">
        <f>IF($F22="",$E22,($F$4-SUM($F$13:$F22))/COUNT($A23:$A$36))</f>
        <v>1.8333333333333333</v>
      </c>
      <c r="F23" s="10"/>
      <c r="G23" s="6"/>
      <c r="H23" s="30">
        <f>IF($I22="",$H22,($I$4-SUM($I$13:$I22))/COUNT($A23:$A$36))</f>
        <v>412</v>
      </c>
      <c r="I23" s="27"/>
    </row>
    <row r="24" spans="1:9" x14ac:dyDescent="0.35">
      <c r="A24" s="12">
        <v>45427</v>
      </c>
      <c r="B24" s="7">
        <f>IF($C23="",$B23,($C$4-SUM($C$13:$C23))/COUNT($A24:$A$36))</f>
        <v>77.92307692307692</v>
      </c>
      <c r="C24" s="8"/>
      <c r="D24" s="6"/>
      <c r="E24" s="9">
        <f>IF($F23="",$E23,($F$4-SUM($F$13:$F23))/COUNT($A24:$A$36))</f>
        <v>1.8333333333333333</v>
      </c>
      <c r="F24" s="10"/>
      <c r="G24" s="6"/>
      <c r="H24" s="30">
        <f>IF($I23="",$H23,($I$4-SUM($I$13:$I23))/COUNT($A24:$A$36))</f>
        <v>412</v>
      </c>
      <c r="I24" s="27"/>
    </row>
    <row r="25" spans="1:9" x14ac:dyDescent="0.35">
      <c r="A25" s="12">
        <v>45428</v>
      </c>
      <c r="B25" s="7">
        <f>IF($C24="",$B24,($C$4-SUM($C$13:$C24))/COUNT($A25:$A$36))</f>
        <v>77.92307692307692</v>
      </c>
      <c r="C25" s="8"/>
      <c r="D25" s="6"/>
      <c r="E25" s="9">
        <f>IF($F24="",$E24,($F$4-SUM($F$13:$F24))/COUNT($A25:$A$36))</f>
        <v>1.8333333333333333</v>
      </c>
      <c r="F25" s="10"/>
      <c r="G25" s="6"/>
      <c r="H25" s="30">
        <f>IF($I24="",$H24,($I$4-SUM($I$13:$I24))/COUNT($A25:$A$36))</f>
        <v>412</v>
      </c>
      <c r="I25" s="27"/>
    </row>
    <row r="26" spans="1:9" x14ac:dyDescent="0.35">
      <c r="A26" s="12">
        <v>45429</v>
      </c>
      <c r="B26" s="7">
        <f>IF($C25="",$B25,($C$4-SUM($C$13:$C25))/COUNT($A26:$A$36))</f>
        <v>77.92307692307692</v>
      </c>
      <c r="C26" s="8"/>
      <c r="D26" s="6"/>
      <c r="E26" s="9">
        <f>IF($F25="",$E25,($F$4-SUM($F$13:$F25))/COUNT($A26:$A$36))</f>
        <v>1.8333333333333333</v>
      </c>
      <c r="F26" s="10"/>
      <c r="G26" s="6"/>
      <c r="H26" s="30">
        <f>IF($I25="",$H25,($I$4-SUM($I$13:$I25))/COUNT($A26:$A$36))</f>
        <v>412</v>
      </c>
      <c r="I26" s="27"/>
    </row>
    <row r="27" spans="1:9" x14ac:dyDescent="0.35">
      <c r="A27" s="12">
        <v>45432</v>
      </c>
      <c r="B27" s="7">
        <f>IF($C26="",$B26,($C$4-SUM($C$13:$C26))/COUNT($A27:$A$36))</f>
        <v>77.92307692307692</v>
      </c>
      <c r="C27" s="8"/>
      <c r="D27" s="6"/>
      <c r="E27" s="9">
        <f>IF($F26="",$E26,($F$4-SUM($F$13:$F26))/COUNT($A27:$A$36))</f>
        <v>1.8333333333333333</v>
      </c>
      <c r="F27" s="10"/>
      <c r="G27" s="6"/>
      <c r="H27" s="30">
        <f>IF($I26="",$H26,($I$4-SUM($I$13:$I26))/COUNT($A27:$A$36))</f>
        <v>412</v>
      </c>
      <c r="I27" s="27"/>
    </row>
    <row r="28" spans="1:9" x14ac:dyDescent="0.35">
      <c r="A28" s="12">
        <v>45433</v>
      </c>
      <c r="B28" s="7">
        <f>IF($C27="",$B27,($C$4-SUM($C$13:$C27))/COUNT($A28:$A$36))</f>
        <v>77.92307692307692</v>
      </c>
      <c r="C28" s="8"/>
      <c r="D28" s="6"/>
      <c r="E28" s="9">
        <f>IF($F27="",$E27,($F$4-SUM($F$13:$F27))/COUNT($A28:$A$36))</f>
        <v>1.8333333333333333</v>
      </c>
      <c r="F28" s="10"/>
      <c r="G28" s="6"/>
      <c r="H28" s="30">
        <f>IF($I27="",$H27,($I$4-SUM($I$13:$I27))/COUNT($A28:$A$36))</f>
        <v>412</v>
      </c>
      <c r="I28" s="27"/>
    </row>
    <row r="29" spans="1:9" x14ac:dyDescent="0.35">
      <c r="A29" s="12">
        <v>45434</v>
      </c>
      <c r="B29" s="7">
        <f>IF($C28="",$B28,($C$4-SUM($C$13:$C28))/COUNT($A29:$A$36))</f>
        <v>77.92307692307692</v>
      </c>
      <c r="C29" s="8"/>
      <c r="D29" s="6"/>
      <c r="E29" s="9">
        <f>IF($F28="",$E28,($F$4-SUM($F$13:$F28))/COUNT($A29:$A$36))</f>
        <v>1.8333333333333333</v>
      </c>
      <c r="F29" s="10"/>
      <c r="G29" s="6"/>
      <c r="H29" s="30">
        <f>IF($I28="",$H28,($I$4-SUM($I$13:$I28))/COUNT($A29:$A$36))</f>
        <v>412</v>
      </c>
      <c r="I29" s="27"/>
    </row>
    <row r="30" spans="1:9" x14ac:dyDescent="0.35">
      <c r="A30" s="12">
        <v>45435</v>
      </c>
      <c r="B30" s="7">
        <f>IF($C29="",$B29,($C$4-SUM($C$13:$C29))/COUNT($A30:$A$36))</f>
        <v>77.92307692307692</v>
      </c>
      <c r="C30" s="8"/>
      <c r="D30" s="6"/>
      <c r="E30" s="9">
        <f>IF($F29="",$E29,($F$4-SUM($F$13:$F29))/COUNT($A30:$A$36))</f>
        <v>1.8333333333333333</v>
      </c>
      <c r="F30" s="10"/>
      <c r="G30" s="6"/>
      <c r="H30" s="30">
        <f>IF($I29="",$H29,($I$4-SUM($I$13:$I29))/COUNT($A30:$A$36))</f>
        <v>412</v>
      </c>
      <c r="I30" s="27"/>
    </row>
    <row r="31" spans="1:9" x14ac:dyDescent="0.35">
      <c r="A31" s="12">
        <v>45436</v>
      </c>
      <c r="B31" s="7">
        <f>IF($C30="",$B30,($C$4-SUM($C$13:$C30))/COUNT($A31:$A$36))</f>
        <v>77.92307692307692</v>
      </c>
      <c r="C31" s="8"/>
      <c r="D31" s="6"/>
      <c r="E31" s="9">
        <f>IF($F30="",$E30,($F$4-SUM($F$13:$F30))/COUNT($A31:$A$36))</f>
        <v>1.8333333333333333</v>
      </c>
      <c r="F31" s="10"/>
      <c r="G31" s="6"/>
      <c r="H31" s="30">
        <f>IF($I30="",$H30,($I$4-SUM($I$13:$I30))/COUNT($A31:$A$36))</f>
        <v>412</v>
      </c>
      <c r="I31" s="27"/>
    </row>
    <row r="32" spans="1:9" x14ac:dyDescent="0.35">
      <c r="A32" s="12">
        <v>45439</v>
      </c>
      <c r="B32" s="7">
        <f>IF($C31="",$B31,($C$4-SUM($C$13:$C31))/COUNT($A32:$A$36))</f>
        <v>77.92307692307692</v>
      </c>
      <c r="C32" s="8"/>
      <c r="D32" s="6"/>
      <c r="E32" s="9">
        <f>IF($F31="",$E31,($F$4-SUM($F$13:$F31))/COUNT($A32:$A$36))</f>
        <v>1.8333333333333333</v>
      </c>
      <c r="F32" s="10"/>
      <c r="G32" s="6"/>
      <c r="H32" s="30">
        <f>IF($I31="",$H31,($I$4-SUM($I$13:$I31))/COUNT($A32:$A$36))</f>
        <v>412</v>
      </c>
      <c r="I32" s="27"/>
    </row>
    <row r="33" spans="1:9" x14ac:dyDescent="0.35">
      <c r="A33" s="12">
        <v>45440</v>
      </c>
      <c r="B33" s="7">
        <f>IF($C32="",$B32,($C$4-SUM($C$13:$C32))/COUNT($A33:$A$36))</f>
        <v>77.92307692307692</v>
      </c>
      <c r="C33" s="8"/>
      <c r="D33" s="6"/>
      <c r="E33" s="9">
        <f>IF($F32="",$E32,($F$4-SUM($F$13:$F32))/COUNT($A33:$A$36))</f>
        <v>1.8333333333333333</v>
      </c>
      <c r="F33" s="10"/>
      <c r="G33" s="6"/>
      <c r="H33" s="30">
        <f>IF($I32="",$H32,($I$4-SUM($I$13:$I32))/COUNT($A33:$A$36))</f>
        <v>412</v>
      </c>
      <c r="I33" s="27"/>
    </row>
    <row r="34" spans="1:9" x14ac:dyDescent="0.35">
      <c r="A34" s="12">
        <v>45441</v>
      </c>
      <c r="B34" s="7">
        <f>IF($C33="",$B33,($C$4-SUM($C$13:$C33))/COUNT($A34:$A$36))</f>
        <v>77.92307692307692</v>
      </c>
      <c r="C34" s="8"/>
      <c r="D34" s="6"/>
      <c r="E34" s="9">
        <f>IF($F33="",$E33,($F$4-SUM($F$13:$F33))/COUNT($A34:$A$36))</f>
        <v>1.8333333333333333</v>
      </c>
      <c r="F34" s="10"/>
      <c r="G34" s="6"/>
      <c r="H34" s="30">
        <f>IF($I33="",$H33,($I$4-SUM($I$13:$I33))/COUNT($A34:$A$36))</f>
        <v>412</v>
      </c>
      <c r="I34" s="27"/>
    </row>
    <row r="35" spans="1:9" x14ac:dyDescent="0.35">
      <c r="A35" s="12">
        <v>45442</v>
      </c>
      <c r="B35" s="7">
        <f>IF($C34="",$B34,($C$4-SUM($C$13:$C34))/COUNT($A35:$A$36))</f>
        <v>77.92307692307692</v>
      </c>
      <c r="C35" s="8"/>
      <c r="D35" s="6"/>
      <c r="E35" s="9">
        <f>IF($F34="",$E34,($F$4-SUM($F$13:$F34))/COUNT($A35:$A$36))</f>
        <v>1.8333333333333333</v>
      </c>
      <c r="F35" s="10"/>
      <c r="G35" s="6"/>
      <c r="H35" s="30">
        <f>IF($I34="",$H34,($I$4-SUM($I$13:$I34))/COUNT($A35:$A$36))</f>
        <v>412</v>
      </c>
      <c r="I35" s="27"/>
    </row>
    <row r="36" spans="1:9" x14ac:dyDescent="0.35">
      <c r="A36" s="12">
        <v>45443</v>
      </c>
      <c r="B36" s="7">
        <f>IF($C35="",$B35,($C$4-SUM($C$13:$C35))/COUNT($A36:$A$36))</f>
        <v>77.92307692307692</v>
      </c>
      <c r="C36" s="8"/>
      <c r="D36" s="6"/>
      <c r="E36" s="9">
        <f>IF($F35="",$E35,($F$4-SUM($F$13:$F35))/COUNT($A36:$A$36))</f>
        <v>1.8333333333333333</v>
      </c>
      <c r="F36" s="10"/>
      <c r="G36" s="6"/>
      <c r="H36" s="30">
        <f>IF($I35="",$H35,($I$4-SUM($I$13:$I35))/COUNT($A36:$A$36))</f>
        <v>412</v>
      </c>
      <c r="I36" s="27"/>
    </row>
    <row r="37" spans="1:9" x14ac:dyDescent="0.35">
      <c r="A37" s="1"/>
      <c r="B37" s="6"/>
      <c r="C37" s="6"/>
      <c r="D37" s="6"/>
      <c r="E37" s="6"/>
      <c r="F37" s="6"/>
      <c r="G37" s="6"/>
      <c r="H37" s="6"/>
      <c r="I37" s="28"/>
    </row>
    <row r="38" spans="1:9" ht="15.5" x14ac:dyDescent="0.35">
      <c r="A38" s="5" t="s">
        <v>10</v>
      </c>
      <c r="C38" s="24">
        <f>SUM(C14:C37)</f>
        <v>487</v>
      </c>
      <c r="D38" s="6"/>
      <c r="E38" s="6"/>
      <c r="F38" s="24">
        <f>SUM(F14:F37)</f>
        <v>7</v>
      </c>
      <c r="G38" s="6"/>
      <c r="H38" s="6"/>
      <c r="I38" s="29">
        <f>SUM(I14:I37)</f>
        <v>2584</v>
      </c>
    </row>
    <row r="39" spans="1:9" x14ac:dyDescent="0.35">
      <c r="A39" s="1"/>
      <c r="B39" s="6"/>
      <c r="C39" s="6"/>
      <c r="D39" s="6"/>
      <c r="E39" s="6"/>
      <c r="F39" s="6"/>
      <c r="G39" s="6"/>
      <c r="H39" s="6"/>
      <c r="I39" s="6"/>
    </row>
    <row r="40" spans="1:9" x14ac:dyDescent="0.35">
      <c r="A40" s="1"/>
    </row>
    <row r="41" spans="1:9" x14ac:dyDescent="0.35">
      <c r="A41" s="1"/>
    </row>
    <row r="42" spans="1:9" x14ac:dyDescent="0.35">
      <c r="A42" s="1"/>
    </row>
    <row r="43" spans="1:9" x14ac:dyDescent="0.35">
      <c r="A43" s="1"/>
    </row>
    <row r="44" spans="1:9" x14ac:dyDescent="0.35">
      <c r="A44" s="1"/>
    </row>
    <row r="45" spans="1:9" x14ac:dyDescent="0.35">
      <c r="A45" s="1"/>
    </row>
    <row r="46" spans="1:9" x14ac:dyDescent="0.35">
      <c r="A46" s="1"/>
    </row>
    <row r="47" spans="1:9" x14ac:dyDescent="0.35">
      <c r="A47" s="1"/>
    </row>
    <row r="48" spans="1:9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66" spans="1:1" x14ac:dyDescent="0.35">
      <c r="A66" s="1"/>
    </row>
  </sheetData>
  <mergeCells count="5">
    <mergeCell ref="A2:I2"/>
    <mergeCell ref="A7:A8"/>
    <mergeCell ref="B7:B8"/>
    <mergeCell ref="E7:E8"/>
    <mergeCell ref="H7:H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DIRECTIONS (READ FIRST)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Reilly, Debra</dc:creator>
  <cp:lastModifiedBy>Cunningham, Hannah</cp:lastModifiedBy>
  <dcterms:created xsi:type="dcterms:W3CDTF">2024-05-06T16:11:00Z</dcterms:created>
  <dcterms:modified xsi:type="dcterms:W3CDTF">2024-05-08T19:23:04Z</dcterms:modified>
</cp:coreProperties>
</file>